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'Лист1'!$A$1:$I$171</definedName>
    <definedName name="_xlnm.Print_Area" localSheetId="1">'Лист2'!$A$1:$I$18</definedName>
  </definedNames>
  <calcPr fullCalcOnLoad="1"/>
</workbook>
</file>

<file path=xl/sharedStrings.xml><?xml version="1.0" encoding="utf-8"?>
<sst xmlns="http://schemas.openxmlformats.org/spreadsheetml/2006/main" count="809" uniqueCount="262">
  <si>
    <t>(тыс. рублей)</t>
  </si>
  <si>
    <t>Наименование</t>
  </si>
  <si>
    <t>Рз</t>
  </si>
  <si>
    <t>ПР</t>
  </si>
  <si>
    <t>ЦСР</t>
  </si>
  <si>
    <t>ВР</t>
  </si>
  <si>
    <t/>
  </si>
  <si>
    <t>Администрация поселка Балакирево Александровского района Владимирской области</t>
  </si>
  <si>
    <t>01</t>
  </si>
  <si>
    <t>02</t>
  </si>
  <si>
    <t>100</t>
  </si>
  <si>
    <t>04</t>
  </si>
  <si>
    <t>800</t>
  </si>
  <si>
    <t>03</t>
  </si>
  <si>
    <t>200</t>
  </si>
  <si>
    <t>09</t>
  </si>
  <si>
    <t>05</t>
  </si>
  <si>
    <t>07</t>
  </si>
  <si>
    <t>08</t>
  </si>
  <si>
    <t>600</t>
  </si>
  <si>
    <t>300</t>
  </si>
  <si>
    <t>10</t>
  </si>
  <si>
    <t>11</t>
  </si>
  <si>
    <t>06</t>
  </si>
  <si>
    <t>500</t>
  </si>
  <si>
    <t>Вед</t>
  </si>
  <si>
    <t>703</t>
  </si>
  <si>
    <t>99 9 00 0Г110</t>
  </si>
  <si>
    <t>99 9 00 00110</t>
  </si>
  <si>
    <t>13</t>
  </si>
  <si>
    <t>15 0 01 20150</t>
  </si>
  <si>
    <t>15 0 01 20250</t>
  </si>
  <si>
    <t>15 0 01 20260</t>
  </si>
  <si>
    <t>99 9 00 51180</t>
  </si>
  <si>
    <t>01 0 01 20010</t>
  </si>
  <si>
    <t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(Межбюджетные трансферты)</t>
  </si>
  <si>
    <t>02 0 01 20020</t>
  </si>
  <si>
    <t>06 0 01 00060</t>
  </si>
  <si>
    <t>08 0 01 60080</t>
  </si>
  <si>
    <t>10 0 01 00100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</si>
  <si>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</si>
  <si>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</si>
  <si>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</si>
  <si>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</si>
  <si>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</si>
  <si>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</si>
  <si>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</si>
  <si>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</si>
  <si>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</si>
  <si>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</si>
  <si>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</si>
  <si>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</si>
  <si>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</si>
  <si>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</si>
  <si>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Другие общегосударственные вопросы</t>
  </si>
  <si>
    <t>Национальная оборона</t>
  </si>
  <si>
    <t>Национальная 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</si>
  <si>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</si>
  <si>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</si>
  <si>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</si>
  <si>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</si>
  <si>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Национальная безопасность и правоохранительная деятельность</t>
  </si>
  <si>
    <t>Расходы на материально-техническое обеспечение муниципальной службы  (Закупка товаров, работ и услуг для государственных (муниципальных) нужд)</t>
  </si>
  <si>
    <t>15 0 01</t>
  </si>
  <si>
    <t>Основное мероприятие " Создание условий для развития муниципальной службы в администрации поселка"</t>
  </si>
  <si>
    <t>Непрограммные расходы</t>
  </si>
  <si>
    <t xml:space="preserve">99 9 </t>
  </si>
  <si>
    <t>15</t>
  </si>
  <si>
    <t xml:space="preserve">01 </t>
  </si>
  <si>
    <t xml:space="preserve">01 0 01 </t>
  </si>
  <si>
    <t xml:space="preserve">02 </t>
  </si>
  <si>
    <t xml:space="preserve">02 0 01 </t>
  </si>
  <si>
    <t>Непрограммные расходы органов исполнительной власти</t>
  </si>
  <si>
    <t xml:space="preserve">99  </t>
  </si>
  <si>
    <t xml:space="preserve">99 9  </t>
  </si>
  <si>
    <t xml:space="preserve">99 </t>
  </si>
  <si>
    <t>99 9</t>
  </si>
  <si>
    <t xml:space="preserve">06 </t>
  </si>
  <si>
    <t xml:space="preserve">06 0 01 </t>
  </si>
  <si>
    <t xml:space="preserve">08 </t>
  </si>
  <si>
    <t xml:space="preserve">08 0 01 </t>
  </si>
  <si>
    <t xml:space="preserve">15 </t>
  </si>
  <si>
    <t xml:space="preserve">15 0 01 </t>
  </si>
  <si>
    <t>17</t>
  </si>
  <si>
    <t xml:space="preserve">17 0 01 </t>
  </si>
  <si>
    <t xml:space="preserve">10 </t>
  </si>
  <si>
    <t xml:space="preserve">10 0 02 </t>
  </si>
  <si>
    <t xml:space="preserve">10 0 01 </t>
  </si>
  <si>
    <t>Проведение информационного просвещения граждан с использованием возможностей средств массовой информации (Закупка товаров, работ и услуг для государственных (муниципальных) нужд)</t>
  </si>
  <si>
    <t>14</t>
  </si>
  <si>
    <t xml:space="preserve">14 0 01 </t>
  </si>
  <si>
    <t>14 0 01 20140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</si>
  <si>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</si>
  <si>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</si>
  <si>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06 0 01</t>
  </si>
  <si>
    <t>06 0 01 00590</t>
  </si>
  <si>
    <t>=G20+G29+G32+G41+G50+G55+G56+G62</t>
  </si>
  <si>
    <t>Расходы на материально-техническое обеспечение муниципальной службы  (Иные бюджетные ассигнования)</t>
  </si>
  <si>
    <t>99 9 00 00190</t>
  </si>
  <si>
    <t>Другие вопросы в области национальной экономики</t>
  </si>
  <si>
    <t>12</t>
  </si>
  <si>
    <t xml:space="preserve">11 </t>
  </si>
  <si>
    <t>Основное мероприятие " Осуществление государственной регистрации прав на объекты недвижимости"</t>
  </si>
  <si>
    <t xml:space="preserve">11 0 01  </t>
  </si>
  <si>
    <t>Оформление технической документации и технических планов на объекты недвижимости и их постановка на кадастровый учет (Закупка товаров, работ и услуг для государственных (муниципальных) нужд)</t>
  </si>
  <si>
    <t>11 0 01  20110</t>
  </si>
  <si>
    <t xml:space="preserve">99 9 00 10810 </t>
  </si>
  <si>
    <t>21</t>
  </si>
  <si>
    <t xml:space="preserve">21 0 01 </t>
  </si>
  <si>
    <t>99</t>
  </si>
  <si>
    <t xml:space="preserve">16 </t>
  </si>
  <si>
    <t>16 0 02</t>
  </si>
  <si>
    <t>Расходы на уличное освещение (Закупка товаров, работ и услуг для государственных (муниципальных) нужд)</t>
  </si>
  <si>
    <t>Основное мероприятие " Совершенствование системы профи-лактики преступлений и правонарушений"</t>
  </si>
  <si>
    <t xml:space="preserve">Расходы на реализацию мероприятий по обеспечению жильем многодетных семей  (Межбюджетные трансферты) </t>
  </si>
  <si>
    <t xml:space="preserve">21 0 02 </t>
  </si>
  <si>
    <t>21 0 02 20050</t>
  </si>
  <si>
    <t>99 9 00 20052</t>
  </si>
  <si>
    <t>10 0 02 20101</t>
  </si>
  <si>
    <t>Расходы на содержание мест захоронения (Закупка товаров, работ и услуг для государственных (муниципальных) нужд)</t>
  </si>
  <si>
    <t>Проведение ремонта и обеспечение благоустройства дворовых территорий многоквартирных домов (Закупка товаров, работ и услуг для государственных (муниципальных) нужд)</t>
  </si>
  <si>
    <t>Осуществление работ по созданию, установке, содержанию, ремонту объектов инфраструктуры благоустройства 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</si>
  <si>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</si>
  <si>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профилактики правонарушений на улицах, в общественных местах и административных участках  (Закупка товаров, работ и услуг для государственных (муниципальных) нужд)</t>
  </si>
  <si>
    <t>Основное мероприятие " Снижение количества ДТП, обеспечение охраны жизни, здоровья граждан и их имущества, повышение гарантий их законных прав на безопасные условия движения на автодорогах"</t>
  </si>
  <si>
    <t>Муниципальная программа поселка Балакирево " Формирование современной городской среды посёлка Балакирево на 2018-2022 г.г."</t>
  </si>
  <si>
    <t>Основное мероприятие " Благоустройство дворовых территорий многоквартирных домов"</t>
  </si>
  <si>
    <t>Основное мероприятие " Обеспечение качественного предоставления услуг"</t>
  </si>
  <si>
    <t>Расходы на обеспечение деятельности муниципальных учреждений в сфере жилищно-коммунального хозяйства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</si>
  <si>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 Поддержка муниципальных учреждений культуры"</t>
  </si>
  <si>
    <t xml:space="preserve"> Субсидии на обеспечение деятельности муниципальных учреждений культуры  (Предоставление субсидий бюджетным, автономным учреждениям и иным некоммерческим организациям)</t>
  </si>
  <si>
    <t>Расходы на оплату взносов на капитальный ремонт многоквартирных домов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</si>
  <si>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</si>
  <si>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</si>
  <si>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</si>
  <si>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</si>
  <si>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</si>
  <si>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</si>
  <si>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</si>
  <si>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</si>
  <si>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</si>
  <si>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</si>
  <si>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</si>
  <si>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Основное мероприятие " Обеспечение первичных мер пожарной безопасности, противопожарной защиты населенного пункта на территории муниципального образования"</t>
  </si>
  <si>
    <t>Расходы на обеспечение мероприятий по пожарной безопасности  (Закупка товаров, работ и услуг для государственных (муниципальных) нужд)</t>
  </si>
  <si>
    <t>Основное мероприятие " Оказание мер социальной поддержки по улучшению жилищных условий молодых семей"</t>
  </si>
  <si>
    <t xml:space="preserve">Расходы на предоставление молодым семьям социальных выплат на приобретение жилья   (Межбюджетные трансферты) </t>
  </si>
  <si>
    <t>Основное мероприятие " Материально-техническое и финансовое обеспечение деятельности муниципальных учреждений физической культуры и спорта"</t>
  </si>
  <si>
    <t>Расходы на обеспечение деятельности муниципальных учреждений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</si>
  <si>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физической культуры и спорта (Иные бюджетные ассигнования)</t>
  </si>
  <si>
    <t>Расходы на обеспечение деятельности муниципальных учреждений физической культуры и спорта  (Закупка товаров, работ и услуг для государственных (муниципальных) нужд)</t>
  </si>
  <si>
    <t>Организация и проведение физкультурно-спортивных мероприятий (Закупка товаров, работ и услуг для государственных (муниципальных) нужд)</t>
  </si>
  <si>
    <r>
      <t>Основное мероприятие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" Организация и проведение физкультурно-спортивных мероприятий"</t>
    </r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</si>
  <si>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</si>
  <si>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1Ф060</t>
  </si>
  <si>
    <t xml:space="preserve">Основное мероприятие " Уличное освещение"
</t>
  </si>
  <si>
    <t>Основное мероприятие " Улучшение условий проживания населения"</t>
  </si>
  <si>
    <t>08 0 01 S0390</t>
  </si>
  <si>
    <t>% исполнения</t>
  </si>
  <si>
    <t>План</t>
  </si>
  <si>
    <t>Фактическое исполнение</t>
  </si>
  <si>
    <t>16 0 02 20016</t>
  </si>
  <si>
    <t>Расходы на уличное освещение (Иные бюджетные ассигнования)</t>
  </si>
  <si>
    <t>21 0 01 L5550</t>
  </si>
  <si>
    <t>21 0 01 25550</t>
  </si>
  <si>
    <t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 (Закупка товаров, работ и услуг для государственных (муниципальных) нужд)</t>
  </si>
  <si>
    <t>400</t>
  </si>
  <si>
    <t>10 0 01 40270</t>
  </si>
  <si>
    <t>Расходы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</si>
  <si>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Глава администрации</t>
  </si>
  <si>
    <t>И.В.Павлов</t>
  </si>
  <si>
    <t>Главный бухгалтер</t>
  </si>
  <si>
    <t>Усикова Н.С.</t>
  </si>
  <si>
    <t>Выписка из исполнению ведомственной структуры
 расходов бюджета муниципального образования 
городское поселение поселка Балакирево за 2018 год.</t>
  </si>
  <si>
    <t>Муниципальная программа поселка Балакирево " Содержание и ремонт муниципального имущества посёлка Балакирево"</t>
  </si>
  <si>
    <t>24</t>
  </si>
  <si>
    <t>Основное мероприятие "Содержание объектов муниципальной собственности"</t>
  </si>
  <si>
    <t>24 0 01</t>
  </si>
  <si>
    <t>Расходы на оплату имущественных налогов за муниципальное имущество (Иные бюджетные ассигнования)</t>
  </si>
  <si>
    <t>24 0 01 20245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</si>
  <si>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 в рамках мунииципальной программы  " Обеспечение инженерной и транспортной инфраструктурой земельных участков, предоставляемых ( предоставленных) бесплатно для индивидуального жилищного строительства семьям, имеющим троих и более детей в возрасте до 18 лет, в Александровском районе" (Закупка товаров, работ и услуг для государственных (муниципальных) нужд)</t>
  </si>
  <si>
    <t>99 9 00 20053</t>
  </si>
  <si>
    <t>Муниципальная программа комплексного развития транспортной инфраструктуры муниципального образования городское поселение посёлок Балакирево</t>
  </si>
  <si>
    <t>Муниципальная программа поселка Балакирево  " Совершенствование системы управления муниципальным имуществом муниципального образования  городское поселение поселок Балакирево"</t>
  </si>
  <si>
    <t>Муниципальная программа поселка Балакирево « Обеспечение территории муниципального образования городское поселение пос. Балакирево Александровского района Владимирской области документацией для осуществления градостроительной деятельности»</t>
  </si>
  <si>
    <t>20</t>
  </si>
  <si>
    <t>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 "</t>
  </si>
  <si>
    <t xml:space="preserve">20 0 01  </t>
  </si>
  <si>
    <t xml:space="preserve"> Расходы на реализацию мероприятий на обеспечение территорий документацией для осуществления градостроительной деятельности  (Закупка товаров, работ и услуг для обеспечения государственных (муниципальных) нужд)</t>
  </si>
  <si>
    <t>20 0 01  S0080</t>
  </si>
  <si>
    <t>Муниципальная программа  поселка Балакирево " Переселение граждан из аварийного жилищного фонда муниципального образования городское поселение поселок Балакирево"</t>
  </si>
  <si>
    <t xml:space="preserve">09 </t>
  </si>
  <si>
    <t>Основное мероприятие " Обеспечение проживающих в аварийном жилищном фонде граждан жилыми помещениями»</t>
  </si>
  <si>
    <t xml:space="preserve">09 0 02 </t>
  </si>
  <si>
    <t>Расходы на реализацию мероприятий на обеспечение проживающих в аварийном жилищном фонде граждан жилыми помещениями за счет субсидий из областного бюджета  (Капитальные вложения в объекты государственной (муниципальной) собственности)</t>
  </si>
  <si>
    <t>09 0 02 09702</t>
  </si>
  <si>
    <t>Расходы на реализацию мероприятий на реализацию мероприятий на обеспечение проживающих в аварийном жилищном фонде граждан жилыми помещениями за счет средств местного бюджета  (Капитальные вложения в объекты государственной (муниципальной) собственности)</t>
  </si>
  <si>
    <t>09 0 02 S9702</t>
  </si>
  <si>
    <t xml:space="preserve">Муниципальная программа поселка Балакирево " Комплексное развитие систем коммунальной инфраструктуры муниципального образования городское поселение поселок Балакирево"
</t>
  </si>
  <si>
    <t xml:space="preserve">12 </t>
  </si>
  <si>
    <t>Основное мероприятие " Реализация мероприятий комплексного развития коммунальной инфраструктуры"</t>
  </si>
  <si>
    <t xml:space="preserve">12 0 01 </t>
  </si>
  <si>
    <t>Расходы на содержание объектов муниципальной собственности городского поселения поселок Балакирево  (Закупка товаров, работ и услуг для государственных (муниципальных) нужд)</t>
  </si>
  <si>
    <t>12 0 01 20120</t>
  </si>
  <si>
    <t>Муниципальная программа поселка Балакирево " Модернизация систем водоснабжения и водоотведения в поселке Балакирево "</t>
  </si>
  <si>
    <t xml:space="preserve">13 </t>
  </si>
  <si>
    <t>Основное мероприятие "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населения"</t>
  </si>
  <si>
    <t xml:space="preserve">13 0 01 </t>
  </si>
  <si>
    <t xml:space="preserve">13 0 01 20013 </t>
  </si>
  <si>
    <t>Расходы на реализацию мероприятий по модернизации объектов водоснабжения и водоотведения (Закупка товаров, работ и услуг для государственных (муниципальных) нужд)</t>
  </si>
  <si>
    <t xml:space="preserve">13 0 01 S1580 </t>
  </si>
  <si>
    <t xml:space="preserve"> Расходы на модернизацию объектов водоснабжения и водоотведения   (Закупка товаров, работ и услуг для государственных (муниципальных) нужд)</t>
  </si>
  <si>
    <t>Муниципальная программа   " 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области"</t>
  </si>
  <si>
    <t>Муниципальная программа поселка Балакирево " Формирование современной городской среды посёлка Балакирево"</t>
  </si>
  <si>
    <t>21 0 F2 55550</t>
  </si>
  <si>
    <t>Муниципальная программа поселка Балакирево " 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управления"</t>
  </si>
  <si>
    <t>Муниципальная программа поселка Балакирево " Сохранение и развитие культуры муниципального образования городское поселение поселок Балакирево"</t>
  </si>
  <si>
    <t>Охрана семьи и детства</t>
  </si>
  <si>
    <t>17 0 01 14970</t>
  </si>
  <si>
    <t>Расходы на проведение работ по строительству, реконструкции, капитальному ремонту, оснащению оборудованием объектов со-циальной сферы и инженерной инфраструктуры, благоустройству территорий (Капитальные вложения в объекты государственной (муниципальной) собственности)</t>
  </si>
  <si>
    <t>10 0 01 71900</t>
  </si>
  <si>
    <t>Муниципальная программа поселка Балакирево " Развитие муниципальной службы муниципального образования городское поселение поселок Балакирево"</t>
  </si>
  <si>
    <t>Муниципальная программа поселка Балакирево " Пожарная безопасность муниципального образования городское поселение поселок Балакирево"</t>
  </si>
  <si>
    <t>Муниципальная программа поселка Балакирево " Развитие физической культуры и спорта в муниципальном образовании городское поселение поселок Балакирево"</t>
  </si>
  <si>
    <t>Муниципальная программа  " Обеспечение жильем молодых семей муниципального образования городское поселение поселок Балакирево"</t>
  </si>
  <si>
    <t>Муниципальная программа " Развитие муниципальной службы в администрации поселка Балакирево"</t>
  </si>
  <si>
    <t>Муниципальная программа поселка Балакирево " Комплексные меры профилактики преступлений и иных правонарушений в муниципальном образовании городское поселение поселок Балакирево"</t>
  </si>
  <si>
    <t>Расходы бюджета муниципального образования 
поселок Балакирево за 2020 год по ведомственной структуре расходов бюджетов.</t>
  </si>
  <si>
    <t>Расходы на обеспечение функций муниципальных органов  (Иные бюджетные ассигнования)</t>
  </si>
  <si>
    <t>99 9 00 20290</t>
  </si>
  <si>
    <t>Расходы на оказание услуг по сбору и обощению информации для проведения независимой оценки качества оказания услуг бюджетными учреждениями поселка Балакирево (Закупка товаров, работ и услуг для государственных (муниципальных) нужд)</t>
  </si>
  <si>
    <t>Муниципальная программа  поселка Балакирево " Содержание и ремонт муниципального имущества посёлка Балакирево"</t>
  </si>
  <si>
    <t>Основное мероприятие " Расходы на перечисление ежемесячных взносов на капитальный ремонт общего имущества МКД, находящихся в муниципальной собственности»</t>
  </si>
  <si>
    <t xml:space="preserve">24 0 01  </t>
  </si>
  <si>
    <t>24 0 01  20241</t>
  </si>
  <si>
    <t>Расходы на приобретение благоустроенного жилого помещения для переселения жителей аварийного многоквартирного дома  (Капитальные вложения в объекты государственной (муниципальной) собственности)</t>
  </si>
  <si>
    <t>09 0 02 40090</t>
  </si>
  <si>
    <t>Муниципальная программа поселка Балакирево " Модернизация и капитальный ремонт системы теплоснабжения посёлка Балакирево "</t>
  </si>
  <si>
    <t>23</t>
  </si>
  <si>
    <t>Основное мероприятие " Приведение в нормативное состояние теплового комплекса п. Балакирево"</t>
  </si>
  <si>
    <t xml:space="preserve">23 0 01 </t>
  </si>
  <si>
    <t xml:space="preserve"> Расходы на модернизацию системы теплоснабжения (Закупка товаров, работ и услуг для государственных (муниципальных) нужд)</t>
  </si>
  <si>
    <t xml:space="preserve">23 0 01 20023 </t>
  </si>
  <si>
    <t>Расходы на реализацию мероприятий по модернизации объектов теплоснабжения, водоснабжения и водоотведения (Закупка товаров, работ и услуг для государственных (муниципальных) нужд)</t>
  </si>
  <si>
    <t>23 0 01 S1580</t>
  </si>
  <si>
    <t>Расходы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</si>
  <si>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21 0 F2 5555D</t>
  </si>
  <si>
    <t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(Закупка товаров, работ и услуг для государственных (муниципальных) нужд)</t>
  </si>
  <si>
    <t>24 0 01 20243</t>
  </si>
  <si>
    <t xml:space="preserve">Расходы на получение заключений специализированных организаций, изготовление сметной документации и муниципальных программ (Закупка товаров, работ и услуг для государственных (муниципальных) 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</si>
  <si>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</si>
  <si>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организациям),</t>
  </si>
  <si>
    <t>08 0 01 71820</t>
  </si>
  <si>
    <t xml:space="preserve">24 0 01 </t>
  </si>
  <si>
    <t>24 0 01 20041</t>
  </si>
  <si>
    <t>Обеспечение проведения выборов и референдумов</t>
  </si>
  <si>
    <t>99 9 W058530</t>
  </si>
  <si>
    <t>Расходы на оказания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</si>
  <si>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Территориальная избирательная комиссия Александровского района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</si>
  <si>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</si>
  <si>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</si>
  <si>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Приложение № 2 к решению СНД поселка Балакирево от…………………...№……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</si>
</sst>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0"/>
    <numFmt numFmtId="179" formatCode="#,##0.0000"/>
    <numFmt numFmtId="180" formatCode="#,##0.00000"/>
    <numFmt numFmtId="181" formatCode="#,##0.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0">
      <alignment/>
      <protection/>
    </xf>
    <xf numFmtId="0" fontId="1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172" fontId="2" fillId="30" borderId="10" xfId="0" applyNumberFormat="1" applyFont="1" applyFill="1" applyBorder="1" applyAlignment="1">
      <alignment horizontal="left" vertical="top" wrapText="1"/>
    </xf>
    <xf numFmtId="172" fontId="2" fillId="30" borderId="10" xfId="0" applyNumberFormat="1" applyFont="1" applyFill="1" applyBorder="1" applyAlignment="1" quotePrefix="1">
      <alignment horizontal="center" vertical="top" wrapText="1"/>
    </xf>
    <xf numFmtId="172" fontId="3" fillId="0" borderId="10" xfId="0" applyNumberFormat="1" applyFont="1" applyFill="1" applyBorder="1" applyAlignment="1" quotePrefix="1">
      <alignment horizontal="left" vertical="top" wrapText="1"/>
    </xf>
    <xf numFmtId="172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Alignment="1">
      <alignment horizontal="right" vertical="top" shrinkToFit="1"/>
    </xf>
    <xf numFmtId="49" fontId="5" fillId="30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172" fontId="7" fillId="30" borderId="0" xfId="0" applyNumberFormat="1" applyFont="1" applyFill="1" applyAlignment="1">
      <alignment horizontal="right" vertical="top" shrinkToFit="1"/>
    </xf>
    <xf numFmtId="49" fontId="7" fillId="30" borderId="0" xfId="0" applyNumberFormat="1" applyFont="1" applyFill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 wrapText="1"/>
    </xf>
    <xf numFmtId="3" fontId="2" fillId="30" borderId="10" xfId="0" applyNumberFormat="1" applyFont="1" applyFill="1" applyBorder="1" applyAlignment="1" quotePrefix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left" vertical="top" wrapText="1"/>
    </xf>
    <xf numFmtId="172" fontId="3" fillId="3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quotePrefix="1">
      <alignment horizontal="center" vertical="top" wrapText="1"/>
    </xf>
    <xf numFmtId="172" fontId="2" fillId="0" borderId="10" xfId="0" applyNumberFormat="1" applyFont="1" applyFill="1" applyBorder="1" applyAlignment="1" quotePrefix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9" fontId="2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30" borderId="10" xfId="53" applyFont="1" applyFill="1" applyBorder="1" applyAlignment="1">
      <alignment horizontal="left" vertical="top" wrapText="1"/>
      <protection/>
    </xf>
    <xf numFmtId="49" fontId="9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Border="1" applyAlignment="1">
      <alignment horizontal="justify"/>
    </xf>
    <xf numFmtId="49" fontId="9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172" fontId="2" fillId="30" borderId="10" xfId="0" applyNumberFormat="1" applyFont="1" applyFill="1" applyBorder="1" applyAlignment="1" quotePrefix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9" fillId="3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80" fontId="2" fillId="3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180" fontId="3" fillId="3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180" fontId="3" fillId="0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3" fillId="30" borderId="14" xfId="0" applyFont="1" applyFill="1" applyBorder="1" applyAlignment="1">
      <alignment horizontal="center" wrapText="1"/>
    </xf>
    <xf numFmtId="0" fontId="8" fillId="3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="60" zoomScalePageLayoutView="0" workbookViewId="0" topLeftCell="A1">
      <selection activeCell="H1" sqref="H1:I1"/>
    </sheetView>
  </sheetViews>
  <sheetFormatPr defaultColWidth="9.125" defaultRowHeight="12.75"/>
  <cols>
    <col min="1" max="1" width="68.25390625" style="0" customWidth="1"/>
    <col min="2" max="2" width="5.375" style="0" customWidth="1"/>
    <col min="3" max="3" width="5.625" style="0" customWidth="1"/>
    <col min="4" max="4" width="5.875" style="0" customWidth="1"/>
    <col min="5" max="5" width="16.00390625" style="0" customWidth="1"/>
    <col min="6" max="6" width="7.125" style="0" customWidth="1"/>
    <col min="7" max="7" width="18.375" style="0" bestFit="1" customWidth="1"/>
    <col min="8" max="8" width="17.00390625" style="0" customWidth="1"/>
  </cols>
  <sheetData>
    <row r="1" spans="8:9" ht="50.25" customHeight="1">
      <c r="H1" s="87" t="s">
        <v>261</v>
      </c>
      <c r="I1" s="87"/>
    </row>
    <row r="2" spans="1:9" ht="33" customHeight="1">
      <c r="A2" s="86" t="s">
        <v>227</v>
      </c>
      <c r="B2" s="86"/>
      <c r="C2" s="86"/>
      <c r="D2" s="86"/>
      <c r="E2" s="86"/>
      <c r="F2" s="86"/>
      <c r="G2" s="86"/>
      <c r="H2" s="86"/>
      <c r="I2" s="86"/>
    </row>
    <row r="3" spans="1:9" ht="30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30.75" customHeight="1">
      <c r="A4" s="16"/>
      <c r="B4" s="16"/>
      <c r="C4" s="16"/>
      <c r="D4" s="16"/>
      <c r="E4" s="16"/>
      <c r="F4" s="85"/>
      <c r="G4" s="85"/>
      <c r="H4" s="85" t="s">
        <v>0</v>
      </c>
      <c r="I4" s="85"/>
    </row>
    <row r="5" spans="1:9" ht="36.75" customHeight="1">
      <c r="A5" s="1" t="s">
        <v>1</v>
      </c>
      <c r="B5" s="1" t="s">
        <v>25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159</v>
      </c>
      <c r="H5" s="1" t="s">
        <v>160</v>
      </c>
      <c r="I5" s="1" t="s">
        <v>158</v>
      </c>
    </row>
    <row r="6" spans="1:13" s="12" customFormat="1" ht="15.75">
      <c r="A6" s="2" t="s">
        <v>40</v>
      </c>
      <c r="B6" s="2"/>
      <c r="C6" s="3" t="s">
        <v>6</v>
      </c>
      <c r="D6" s="3" t="s">
        <v>6</v>
      </c>
      <c r="E6" s="3" t="s">
        <v>6</v>
      </c>
      <c r="F6" s="3" t="s">
        <v>6</v>
      </c>
      <c r="G6" s="64">
        <f>G7+G166</f>
        <v>139826.12285</v>
      </c>
      <c r="H6" s="64">
        <f>H7+H166</f>
        <v>138559.12464</v>
      </c>
      <c r="I6" s="32">
        <f>H6/G6*100</f>
        <v>99.09387589087397</v>
      </c>
      <c r="J6" s="11"/>
      <c r="K6" s="11"/>
      <c r="L6" s="10"/>
      <c r="M6" s="10"/>
    </row>
    <row r="7" spans="1:13" ht="31.5">
      <c r="A7" s="52" t="s">
        <v>7</v>
      </c>
      <c r="B7" s="17">
        <v>703</v>
      </c>
      <c r="C7" s="3" t="s">
        <v>6</v>
      </c>
      <c r="D7" s="3" t="s">
        <v>6</v>
      </c>
      <c r="E7" s="3" t="s">
        <v>6</v>
      </c>
      <c r="F7" s="3" t="s">
        <v>6</v>
      </c>
      <c r="G7" s="64">
        <f>G8+G46+G52+G64+G79+G126+G136+G149</f>
        <v>139450.12285</v>
      </c>
      <c r="H7" s="64">
        <f>H8+H46+H52+H64+H79+H126+H136+H149</f>
        <v>138183.12464</v>
      </c>
      <c r="I7" s="32">
        <f aca="true" t="shared" si="0" ref="I7:I71">H7/G7*100</f>
        <v>99.09143270432047</v>
      </c>
      <c r="J7" s="14"/>
      <c r="K7" s="14"/>
      <c r="L7" s="13"/>
      <c r="M7" s="13"/>
    </row>
    <row r="8" spans="1:13" ht="18.75">
      <c r="A8" s="33" t="s">
        <v>41</v>
      </c>
      <c r="B8" s="53">
        <v>703</v>
      </c>
      <c r="C8" s="38" t="s">
        <v>8</v>
      </c>
      <c r="D8" s="38"/>
      <c r="E8" s="3"/>
      <c r="F8" s="3"/>
      <c r="G8" s="64">
        <f>G9+G29+G13+G18+G25</f>
        <v>12728.088670000003</v>
      </c>
      <c r="H8" s="64">
        <f>H9+H29+H13+H18+H25</f>
        <v>12639.728820000002</v>
      </c>
      <c r="I8" s="32">
        <f t="shared" si="0"/>
        <v>99.30578854146212</v>
      </c>
      <c r="J8" s="14"/>
      <c r="K8" s="14"/>
      <c r="L8" s="13"/>
      <c r="M8" s="13"/>
    </row>
    <row r="9" spans="1:13" ht="38.25" customHeight="1">
      <c r="A9" s="19" t="s">
        <v>42</v>
      </c>
      <c r="B9" s="54">
        <v>703</v>
      </c>
      <c r="C9" s="24" t="s">
        <v>8</v>
      </c>
      <c r="D9" s="24" t="s">
        <v>9</v>
      </c>
      <c r="E9" s="3"/>
      <c r="F9" s="3"/>
      <c r="G9" s="69">
        <f>G11</f>
        <v>1023.29171</v>
      </c>
      <c r="H9" s="69">
        <f>H11</f>
        <v>1023.29171</v>
      </c>
      <c r="I9" s="32">
        <f t="shared" si="0"/>
        <v>100</v>
      </c>
      <c r="J9" s="14"/>
      <c r="K9" s="14"/>
      <c r="L9" s="13"/>
      <c r="M9" s="13"/>
    </row>
    <row r="10" spans="1:13" ht="20.25" customHeight="1">
      <c r="A10" s="61" t="s">
        <v>72</v>
      </c>
      <c r="B10" s="21" t="s">
        <v>26</v>
      </c>
      <c r="C10" s="24" t="s">
        <v>8</v>
      </c>
      <c r="D10" s="24" t="s">
        <v>9</v>
      </c>
      <c r="E10" s="48" t="s">
        <v>75</v>
      </c>
      <c r="F10" s="3"/>
      <c r="G10" s="69">
        <f>G11</f>
        <v>1023.29171</v>
      </c>
      <c r="H10" s="69">
        <f>H11</f>
        <v>1023.29171</v>
      </c>
      <c r="I10" s="32">
        <f t="shared" si="0"/>
        <v>100</v>
      </c>
      <c r="J10" s="14"/>
      <c r="K10" s="14"/>
      <c r="L10" s="13"/>
      <c r="M10" s="13"/>
    </row>
    <row r="11" spans="1:13" ht="15.75">
      <c r="A11" s="29" t="s">
        <v>65</v>
      </c>
      <c r="B11" s="9" t="s">
        <v>26</v>
      </c>
      <c r="C11" s="5" t="s">
        <v>8</v>
      </c>
      <c r="D11" s="5" t="s">
        <v>9</v>
      </c>
      <c r="E11" s="31" t="s">
        <v>66</v>
      </c>
      <c r="F11" s="3"/>
      <c r="G11" s="69">
        <f>G12</f>
        <v>1023.29171</v>
      </c>
      <c r="H11" s="69">
        <f>H12</f>
        <v>1023.29171</v>
      </c>
      <c r="I11" s="32">
        <f t="shared" si="0"/>
        <v>100</v>
      </c>
      <c r="J11" s="14"/>
      <c r="K11" s="14"/>
      <c r="L11" s="13"/>
      <c r="M11" s="13"/>
    </row>
    <row r="12" spans="1:9" ht="81.75" customHeight="1">
      <c r="A12" s="8" t="s">
        <v>138</v>
      </c>
      <c r="B12" s="9">
        <v>703</v>
      </c>
      <c r="C12" s="5" t="s">
        <v>8</v>
      </c>
      <c r="D12" s="5" t="s">
        <v>9</v>
      </c>
      <c r="E12" s="31" t="s">
        <v>28</v>
      </c>
      <c r="F12" s="5" t="s">
        <v>10</v>
      </c>
      <c r="G12" s="65">
        <v>1023.29171</v>
      </c>
      <c r="H12" s="65">
        <v>1023.29171</v>
      </c>
      <c r="I12" s="32">
        <f t="shared" si="0"/>
        <v>100</v>
      </c>
    </row>
    <row r="13" spans="1:9" ht="57.75" customHeight="1">
      <c r="A13" s="23" t="s">
        <v>139</v>
      </c>
      <c r="B13" s="54">
        <v>703</v>
      </c>
      <c r="C13" s="24" t="s">
        <v>8</v>
      </c>
      <c r="D13" s="24" t="s">
        <v>13</v>
      </c>
      <c r="E13" s="31"/>
      <c r="F13" s="58"/>
      <c r="G13" s="7">
        <f>G15</f>
        <v>5</v>
      </c>
      <c r="H13" s="7">
        <v>5</v>
      </c>
      <c r="I13" s="32">
        <f t="shared" si="0"/>
        <v>100</v>
      </c>
    </row>
    <row r="14" spans="1:9" ht="18.75" customHeight="1">
      <c r="A14" s="61" t="s">
        <v>72</v>
      </c>
      <c r="B14" s="21" t="s">
        <v>26</v>
      </c>
      <c r="C14" s="24" t="s">
        <v>8</v>
      </c>
      <c r="D14" s="24" t="s">
        <v>13</v>
      </c>
      <c r="E14" s="46" t="s">
        <v>109</v>
      </c>
      <c r="F14" s="58"/>
      <c r="G14" s="7">
        <f>G15</f>
        <v>5</v>
      </c>
      <c r="H14" s="7">
        <f>H15</f>
        <v>5</v>
      </c>
      <c r="I14" s="32">
        <f t="shared" si="0"/>
        <v>100</v>
      </c>
    </row>
    <row r="15" spans="1:13" ht="15.75">
      <c r="A15" s="29" t="s">
        <v>65</v>
      </c>
      <c r="B15" s="9" t="s">
        <v>26</v>
      </c>
      <c r="C15" s="5" t="s">
        <v>8</v>
      </c>
      <c r="D15" s="5" t="s">
        <v>13</v>
      </c>
      <c r="E15" s="31" t="s">
        <v>66</v>
      </c>
      <c r="F15" s="3"/>
      <c r="G15" s="69">
        <f>G16+G17</f>
        <v>5</v>
      </c>
      <c r="H15" s="69">
        <f>H16+H17</f>
        <v>5</v>
      </c>
      <c r="I15" s="32">
        <f t="shared" si="0"/>
        <v>100</v>
      </c>
      <c r="J15" s="14"/>
      <c r="K15" s="14"/>
      <c r="L15" s="13"/>
      <c r="M15" s="13"/>
    </row>
    <row r="16" spans="1:9" ht="34.5" customHeight="1">
      <c r="A16" s="8" t="s">
        <v>135</v>
      </c>
      <c r="B16" s="9" t="s">
        <v>26</v>
      </c>
      <c r="C16" s="5" t="s">
        <v>8</v>
      </c>
      <c r="D16" s="5" t="s">
        <v>13</v>
      </c>
      <c r="E16" s="31" t="s">
        <v>98</v>
      </c>
      <c r="F16" s="58">
        <v>200</v>
      </c>
      <c r="G16" s="65">
        <v>4.98477</v>
      </c>
      <c r="H16" s="65">
        <v>4.98477</v>
      </c>
      <c r="I16" s="32">
        <f t="shared" si="0"/>
        <v>100</v>
      </c>
    </row>
    <row r="17" spans="1:9" ht="43.5" customHeight="1">
      <c r="A17" s="8" t="s">
        <v>228</v>
      </c>
      <c r="B17" s="9" t="s">
        <v>26</v>
      </c>
      <c r="C17" s="5" t="s">
        <v>8</v>
      </c>
      <c r="D17" s="5" t="s">
        <v>13</v>
      </c>
      <c r="E17" s="31" t="s">
        <v>98</v>
      </c>
      <c r="F17" s="58">
        <v>800</v>
      </c>
      <c r="G17" s="65">
        <v>0.01523</v>
      </c>
      <c r="H17" s="65">
        <v>0.01523</v>
      </c>
      <c r="I17" s="32">
        <f>H17/G17*100</f>
        <v>100</v>
      </c>
    </row>
    <row r="18" spans="1:9" ht="56.25" customHeight="1">
      <c r="A18" s="62" t="s">
        <v>137</v>
      </c>
      <c r="B18" s="21" t="s">
        <v>26</v>
      </c>
      <c r="C18" s="24" t="s">
        <v>8</v>
      </c>
      <c r="D18" s="24" t="s">
        <v>11</v>
      </c>
      <c r="E18" s="6"/>
      <c r="F18" s="5"/>
      <c r="G18" s="65">
        <f>G19</f>
        <v>2153.8841800000005</v>
      </c>
      <c r="H18" s="65">
        <f>H19</f>
        <v>2153.8841800000005</v>
      </c>
      <c r="I18" s="32">
        <f t="shared" si="0"/>
        <v>100</v>
      </c>
    </row>
    <row r="19" spans="1:9" ht="18.75" customHeight="1">
      <c r="A19" s="61" t="s">
        <v>72</v>
      </c>
      <c r="B19" s="21">
        <v>703</v>
      </c>
      <c r="C19" s="24" t="s">
        <v>8</v>
      </c>
      <c r="D19" s="24" t="s">
        <v>11</v>
      </c>
      <c r="E19" s="48" t="s">
        <v>75</v>
      </c>
      <c r="F19" s="5"/>
      <c r="G19" s="65">
        <f>G20</f>
        <v>2153.8841800000005</v>
      </c>
      <c r="H19" s="65">
        <f>H20</f>
        <v>2153.8841800000005</v>
      </c>
      <c r="I19" s="32">
        <f t="shared" si="0"/>
        <v>100</v>
      </c>
    </row>
    <row r="20" spans="1:9" ht="17.25" customHeight="1">
      <c r="A20" s="29" t="s">
        <v>65</v>
      </c>
      <c r="B20" s="9">
        <v>703</v>
      </c>
      <c r="C20" s="5" t="s">
        <v>8</v>
      </c>
      <c r="D20" s="5" t="s">
        <v>11</v>
      </c>
      <c r="E20" s="31" t="s">
        <v>76</v>
      </c>
      <c r="F20" s="5"/>
      <c r="G20" s="65">
        <f>G21+G24+G22+G23</f>
        <v>2153.8841800000005</v>
      </c>
      <c r="H20" s="65">
        <f>H21+H24+H22+H23</f>
        <v>2153.8841800000005</v>
      </c>
      <c r="I20" s="32">
        <f t="shared" si="0"/>
        <v>100</v>
      </c>
    </row>
    <row r="21" spans="1:9" ht="83.25" customHeight="1">
      <c r="A21" s="4" t="s">
        <v>136</v>
      </c>
      <c r="B21" s="9">
        <v>703</v>
      </c>
      <c r="C21" s="5" t="s">
        <v>8</v>
      </c>
      <c r="D21" s="5" t="s">
        <v>11</v>
      </c>
      <c r="E21" s="31" t="s">
        <v>28</v>
      </c>
      <c r="F21" s="5" t="s">
        <v>10</v>
      </c>
      <c r="G21" s="65">
        <v>990.94552</v>
      </c>
      <c r="H21" s="65">
        <v>990.94552</v>
      </c>
      <c r="I21" s="32">
        <f t="shared" si="0"/>
        <v>100</v>
      </c>
    </row>
    <row r="22" spans="1:9" ht="31.5" customHeight="1">
      <c r="A22" s="8" t="s">
        <v>135</v>
      </c>
      <c r="B22" s="9">
        <v>703</v>
      </c>
      <c r="C22" s="5" t="s">
        <v>8</v>
      </c>
      <c r="D22" s="5" t="s">
        <v>11</v>
      </c>
      <c r="E22" s="31" t="s">
        <v>98</v>
      </c>
      <c r="F22" s="58">
        <v>200</v>
      </c>
      <c r="G22" s="65">
        <v>3.8</v>
      </c>
      <c r="H22" s="65">
        <v>3.8</v>
      </c>
      <c r="I22" s="32">
        <f t="shared" si="0"/>
        <v>100</v>
      </c>
    </row>
    <row r="23" spans="1:9" ht="31.5" customHeight="1">
      <c r="A23" s="8" t="s">
        <v>228</v>
      </c>
      <c r="B23" s="9">
        <v>703</v>
      </c>
      <c r="C23" s="5" t="s">
        <v>8</v>
      </c>
      <c r="D23" s="5" t="s">
        <v>11</v>
      </c>
      <c r="E23" s="31" t="s">
        <v>98</v>
      </c>
      <c r="F23" s="58">
        <v>800</v>
      </c>
      <c r="G23" s="65">
        <v>0.01531</v>
      </c>
      <c r="H23" s="65">
        <v>0.01531</v>
      </c>
      <c r="I23" s="32">
        <f>H23/G23*100</f>
        <v>100</v>
      </c>
    </row>
    <row r="24" spans="1:13" ht="85.5" customHeight="1">
      <c r="A24" s="4" t="s">
        <v>140</v>
      </c>
      <c r="B24" s="9">
        <v>703</v>
      </c>
      <c r="C24" s="5" t="s">
        <v>8</v>
      </c>
      <c r="D24" s="5" t="s">
        <v>11</v>
      </c>
      <c r="E24" s="9" t="s">
        <v>27</v>
      </c>
      <c r="F24" s="5" t="s">
        <v>10</v>
      </c>
      <c r="G24" s="65">
        <v>1159.12335</v>
      </c>
      <c r="H24" s="65">
        <v>1159.12335</v>
      </c>
      <c r="I24" s="32">
        <f t="shared" si="0"/>
        <v>100</v>
      </c>
      <c r="J24" s="14"/>
      <c r="K24" s="14"/>
      <c r="L24" s="13"/>
      <c r="M24" s="13"/>
    </row>
    <row r="25" spans="1:9" ht="19.5" customHeight="1">
      <c r="A25" s="62" t="s">
        <v>255</v>
      </c>
      <c r="B25" s="21" t="s">
        <v>26</v>
      </c>
      <c r="C25" s="24" t="s">
        <v>8</v>
      </c>
      <c r="D25" s="24" t="s">
        <v>17</v>
      </c>
      <c r="E25" s="6"/>
      <c r="F25" s="5"/>
      <c r="G25" s="65">
        <f aca="true" t="shared" si="1" ref="G25:H27">G26</f>
        <v>86.529</v>
      </c>
      <c r="H25" s="65">
        <f t="shared" si="1"/>
        <v>86.529</v>
      </c>
      <c r="I25" s="32">
        <f>H25/G25*100</f>
        <v>100</v>
      </c>
    </row>
    <row r="26" spans="1:9" ht="18.75" customHeight="1">
      <c r="A26" s="61" t="s">
        <v>72</v>
      </c>
      <c r="B26" s="21">
        <v>703</v>
      </c>
      <c r="C26" s="24" t="s">
        <v>8</v>
      </c>
      <c r="D26" s="21" t="s">
        <v>17</v>
      </c>
      <c r="E26" s="48" t="s">
        <v>75</v>
      </c>
      <c r="F26" s="5"/>
      <c r="G26" s="65">
        <f t="shared" si="1"/>
        <v>86.529</v>
      </c>
      <c r="H26" s="65">
        <f t="shared" si="1"/>
        <v>86.529</v>
      </c>
      <c r="I26" s="32">
        <f>H26/G26*100</f>
        <v>100</v>
      </c>
    </row>
    <row r="27" spans="1:9" ht="17.25" customHeight="1">
      <c r="A27" s="29" t="s">
        <v>65</v>
      </c>
      <c r="B27" s="9">
        <v>703</v>
      </c>
      <c r="C27" s="5" t="s">
        <v>8</v>
      </c>
      <c r="D27" s="9" t="s">
        <v>17</v>
      </c>
      <c r="E27" s="31" t="s">
        <v>76</v>
      </c>
      <c r="F27" s="5"/>
      <c r="G27" s="65">
        <f t="shared" si="1"/>
        <v>86.529</v>
      </c>
      <c r="H27" s="65">
        <f t="shared" si="1"/>
        <v>86.529</v>
      </c>
      <c r="I27" s="32">
        <f>H27/G27*100</f>
        <v>100</v>
      </c>
    </row>
    <row r="28" spans="1:9" ht="73.5" customHeight="1">
      <c r="A28" s="8" t="s">
        <v>257</v>
      </c>
      <c r="B28" s="9">
        <v>703</v>
      </c>
      <c r="C28" s="5" t="s">
        <v>8</v>
      </c>
      <c r="D28" s="9" t="s">
        <v>17</v>
      </c>
      <c r="E28" s="31" t="s">
        <v>256</v>
      </c>
      <c r="F28" s="58">
        <v>200</v>
      </c>
      <c r="G28" s="65">
        <v>86.529</v>
      </c>
      <c r="H28" s="65">
        <v>86.529</v>
      </c>
      <c r="I28" s="32">
        <f>H28/G28*100</f>
        <v>100</v>
      </c>
    </row>
    <row r="29" spans="1:13" ht="18.75">
      <c r="A29" s="23" t="s">
        <v>54</v>
      </c>
      <c r="B29" s="21" t="s">
        <v>26</v>
      </c>
      <c r="C29" s="24" t="s">
        <v>8</v>
      </c>
      <c r="D29" s="24" t="s">
        <v>29</v>
      </c>
      <c r="E29" s="9"/>
      <c r="F29" s="5"/>
      <c r="G29" s="65">
        <f>G35+G30+G40+G43</f>
        <v>9459.383780000002</v>
      </c>
      <c r="H29" s="65">
        <f>H35+H30+H40+H43</f>
        <v>9371.023930000001</v>
      </c>
      <c r="I29" s="32">
        <f t="shared" si="0"/>
        <v>99.06590268399069</v>
      </c>
      <c r="J29" s="14"/>
      <c r="K29" s="14"/>
      <c r="L29" s="13"/>
      <c r="M29" s="13"/>
    </row>
    <row r="30" spans="1:13" ht="115.5" customHeight="1">
      <c r="A30" s="43" t="s">
        <v>215</v>
      </c>
      <c r="B30" s="21" t="s">
        <v>26</v>
      </c>
      <c r="C30" s="24" t="s">
        <v>8</v>
      </c>
      <c r="D30" s="24" t="s">
        <v>29</v>
      </c>
      <c r="E30" s="46" t="s">
        <v>23</v>
      </c>
      <c r="F30" s="5"/>
      <c r="G30" s="65">
        <f>G31</f>
        <v>8374.805690000001</v>
      </c>
      <c r="H30" s="65">
        <f>H31</f>
        <v>8286.44584</v>
      </c>
      <c r="I30" s="32">
        <f t="shared" si="0"/>
        <v>98.94493253610041</v>
      </c>
      <c r="J30" s="14"/>
      <c r="K30" s="14"/>
      <c r="L30" s="13"/>
      <c r="M30" s="13"/>
    </row>
    <row r="31" spans="1:13" ht="31.5" customHeight="1">
      <c r="A31" s="28" t="s">
        <v>127</v>
      </c>
      <c r="B31" s="9" t="s">
        <v>26</v>
      </c>
      <c r="C31" s="5" t="s">
        <v>8</v>
      </c>
      <c r="D31" s="5" t="s">
        <v>29</v>
      </c>
      <c r="E31" s="25" t="s">
        <v>94</v>
      </c>
      <c r="F31" s="5"/>
      <c r="G31" s="65">
        <f>G33+G34+G32</f>
        <v>8374.805690000001</v>
      </c>
      <c r="H31" s="65">
        <f>H33+H34+H32</f>
        <v>8286.44584</v>
      </c>
      <c r="I31" s="32">
        <f t="shared" si="0"/>
        <v>98.94493253610041</v>
      </c>
      <c r="J31" s="14"/>
      <c r="K31" s="14"/>
      <c r="L31" s="13"/>
      <c r="M31" s="13"/>
    </row>
    <row r="32" spans="1:13" ht="83.25" customHeight="1">
      <c r="A32" s="26" t="s">
        <v>132</v>
      </c>
      <c r="B32" s="9" t="s">
        <v>26</v>
      </c>
      <c r="C32" s="5" t="s">
        <v>8</v>
      </c>
      <c r="D32" s="5" t="s">
        <v>29</v>
      </c>
      <c r="E32" s="25" t="s">
        <v>95</v>
      </c>
      <c r="F32" s="9" t="s">
        <v>10</v>
      </c>
      <c r="G32" s="65">
        <v>6209.61988</v>
      </c>
      <c r="H32" s="65">
        <v>6209.61988</v>
      </c>
      <c r="I32" s="32">
        <f t="shared" si="0"/>
        <v>100</v>
      </c>
      <c r="J32" s="14"/>
      <c r="K32" s="14"/>
      <c r="L32" s="13"/>
      <c r="M32" s="13"/>
    </row>
    <row r="33" spans="1:13" ht="47.25">
      <c r="A33" s="8" t="s">
        <v>133</v>
      </c>
      <c r="B33" s="9" t="s">
        <v>26</v>
      </c>
      <c r="C33" s="5" t="s">
        <v>8</v>
      </c>
      <c r="D33" s="5" t="s">
        <v>29</v>
      </c>
      <c r="E33" s="25" t="s">
        <v>95</v>
      </c>
      <c r="F33" s="6">
        <v>200</v>
      </c>
      <c r="G33" s="65">
        <v>1841.53557</v>
      </c>
      <c r="H33" s="65">
        <v>1753.17572</v>
      </c>
      <c r="I33" s="32">
        <f t="shared" si="0"/>
        <v>95.20183853956185</v>
      </c>
      <c r="J33" s="14" t="s">
        <v>96</v>
      </c>
      <c r="K33" s="14"/>
      <c r="L33" s="13"/>
      <c r="M33" s="13"/>
    </row>
    <row r="34" spans="1:9" ht="37.5" customHeight="1">
      <c r="A34" s="8" t="s">
        <v>134</v>
      </c>
      <c r="B34" s="9" t="s">
        <v>26</v>
      </c>
      <c r="C34" s="5" t="s">
        <v>8</v>
      </c>
      <c r="D34" s="5" t="s">
        <v>29</v>
      </c>
      <c r="E34" s="42" t="s">
        <v>95</v>
      </c>
      <c r="F34" s="9" t="s">
        <v>12</v>
      </c>
      <c r="G34" s="65">
        <v>323.65024</v>
      </c>
      <c r="H34" s="65">
        <v>323.65024</v>
      </c>
      <c r="I34" s="32">
        <f t="shared" si="0"/>
        <v>100</v>
      </c>
    </row>
    <row r="35" spans="1:13" ht="60.75" customHeight="1">
      <c r="A35" s="23" t="s">
        <v>221</v>
      </c>
      <c r="B35" s="21" t="s">
        <v>26</v>
      </c>
      <c r="C35" s="24" t="s">
        <v>8</v>
      </c>
      <c r="D35" s="24" t="s">
        <v>29</v>
      </c>
      <c r="E35" s="46" t="s">
        <v>67</v>
      </c>
      <c r="F35" s="5"/>
      <c r="G35" s="65">
        <f>G36</f>
        <v>635.6283</v>
      </c>
      <c r="H35" s="65">
        <f>H36</f>
        <v>635.6283</v>
      </c>
      <c r="I35" s="32">
        <f t="shared" si="0"/>
        <v>100</v>
      </c>
      <c r="J35" s="14"/>
      <c r="K35" s="14"/>
      <c r="L35" s="13"/>
      <c r="M35" s="13"/>
    </row>
    <row r="36" spans="1:13" ht="31.5" customHeight="1">
      <c r="A36" s="8" t="s">
        <v>64</v>
      </c>
      <c r="B36" s="9" t="s">
        <v>26</v>
      </c>
      <c r="C36" s="5" t="s">
        <v>8</v>
      </c>
      <c r="D36" s="5" t="s">
        <v>29</v>
      </c>
      <c r="E36" s="25" t="s">
        <v>63</v>
      </c>
      <c r="F36" s="5"/>
      <c r="G36" s="65">
        <f>G37+G39+G38</f>
        <v>635.6283</v>
      </c>
      <c r="H36" s="65">
        <f>H37+H39+H38</f>
        <v>635.6283</v>
      </c>
      <c r="I36" s="32">
        <f t="shared" si="0"/>
        <v>100</v>
      </c>
      <c r="J36" s="14"/>
      <c r="K36" s="14"/>
      <c r="L36" s="13"/>
      <c r="M36" s="13"/>
    </row>
    <row r="37" spans="1:13" ht="47.25">
      <c r="A37" s="8" t="s">
        <v>62</v>
      </c>
      <c r="B37" s="9" t="s">
        <v>26</v>
      </c>
      <c r="C37" s="5" t="s">
        <v>8</v>
      </c>
      <c r="D37" s="5" t="s">
        <v>29</v>
      </c>
      <c r="E37" s="25" t="s">
        <v>30</v>
      </c>
      <c r="F37" s="6">
        <v>200</v>
      </c>
      <c r="G37" s="65">
        <v>328.7098</v>
      </c>
      <c r="H37" s="65">
        <v>328.7098</v>
      </c>
      <c r="I37" s="32">
        <f t="shared" si="0"/>
        <v>100</v>
      </c>
      <c r="J37" s="14"/>
      <c r="K37" s="14"/>
      <c r="L37" s="13"/>
      <c r="M37" s="13"/>
    </row>
    <row r="38" spans="1:13" ht="31.5">
      <c r="A38" s="8" t="s">
        <v>97</v>
      </c>
      <c r="B38" s="9" t="s">
        <v>26</v>
      </c>
      <c r="C38" s="5" t="s">
        <v>8</v>
      </c>
      <c r="D38" s="5" t="s">
        <v>29</v>
      </c>
      <c r="E38" s="25" t="s">
        <v>30</v>
      </c>
      <c r="F38" s="9" t="s">
        <v>12</v>
      </c>
      <c r="G38" s="65">
        <v>9.384</v>
      </c>
      <c r="H38" s="65">
        <v>9.384</v>
      </c>
      <c r="I38" s="32">
        <f t="shared" si="0"/>
        <v>100</v>
      </c>
      <c r="J38" s="14"/>
      <c r="K38" s="14"/>
      <c r="L38" s="13"/>
      <c r="M38" s="13"/>
    </row>
    <row r="39" spans="1:9" ht="63">
      <c r="A39" s="27" t="s">
        <v>88</v>
      </c>
      <c r="B39" s="9" t="s">
        <v>26</v>
      </c>
      <c r="C39" s="5" t="s">
        <v>8</v>
      </c>
      <c r="D39" s="5" t="s">
        <v>29</v>
      </c>
      <c r="E39" s="42" t="s">
        <v>32</v>
      </c>
      <c r="F39" s="9" t="s">
        <v>14</v>
      </c>
      <c r="G39" s="65">
        <v>297.5345</v>
      </c>
      <c r="H39" s="65">
        <v>297.5345</v>
      </c>
      <c r="I39" s="32">
        <f t="shared" si="0"/>
        <v>100</v>
      </c>
    </row>
    <row r="40" spans="1:13" ht="56.25">
      <c r="A40" s="43" t="s">
        <v>174</v>
      </c>
      <c r="B40" s="21" t="s">
        <v>26</v>
      </c>
      <c r="C40" s="24" t="s">
        <v>8</v>
      </c>
      <c r="D40" s="24" t="s">
        <v>29</v>
      </c>
      <c r="E40" s="46" t="s">
        <v>175</v>
      </c>
      <c r="F40" s="5"/>
      <c r="G40" s="65">
        <f>G41</f>
        <v>447.94979</v>
      </c>
      <c r="H40" s="65">
        <f>H41</f>
        <v>447.94979</v>
      </c>
      <c r="I40" s="32">
        <f t="shared" si="0"/>
        <v>100</v>
      </c>
      <c r="J40" s="14"/>
      <c r="K40" s="14"/>
      <c r="L40" s="13"/>
      <c r="M40" s="13"/>
    </row>
    <row r="41" spans="1:13" ht="31.5">
      <c r="A41" s="28" t="s">
        <v>176</v>
      </c>
      <c r="B41" s="9" t="s">
        <v>26</v>
      </c>
      <c r="C41" s="5" t="s">
        <v>8</v>
      </c>
      <c r="D41" s="5" t="s">
        <v>29</v>
      </c>
      <c r="E41" s="25" t="s">
        <v>177</v>
      </c>
      <c r="F41" s="5"/>
      <c r="G41" s="65">
        <f>G42</f>
        <v>447.94979</v>
      </c>
      <c r="H41" s="65">
        <f>H42</f>
        <v>447.94979</v>
      </c>
      <c r="I41" s="32">
        <f t="shared" si="0"/>
        <v>100</v>
      </c>
      <c r="J41" s="14"/>
      <c r="K41" s="14"/>
      <c r="L41" s="13"/>
      <c r="M41" s="13"/>
    </row>
    <row r="42" spans="1:13" ht="36.75" customHeight="1">
      <c r="A42" s="8" t="s">
        <v>178</v>
      </c>
      <c r="B42" s="9" t="s">
        <v>26</v>
      </c>
      <c r="C42" s="5" t="s">
        <v>8</v>
      </c>
      <c r="D42" s="5" t="s">
        <v>29</v>
      </c>
      <c r="E42" s="25" t="s">
        <v>179</v>
      </c>
      <c r="F42" s="9" t="s">
        <v>12</v>
      </c>
      <c r="G42" s="65">
        <v>447.94979</v>
      </c>
      <c r="H42" s="65">
        <v>447.94979</v>
      </c>
      <c r="I42" s="32">
        <f t="shared" si="0"/>
        <v>100</v>
      </c>
      <c r="J42" s="14"/>
      <c r="K42" s="14"/>
      <c r="L42" s="13"/>
      <c r="M42" s="13"/>
    </row>
    <row r="43" spans="1:13" ht="24" customHeight="1">
      <c r="A43" s="61" t="s">
        <v>72</v>
      </c>
      <c r="B43" s="21">
        <v>703</v>
      </c>
      <c r="C43" s="21" t="s">
        <v>8</v>
      </c>
      <c r="D43" s="21" t="s">
        <v>29</v>
      </c>
      <c r="E43" s="55">
        <v>99</v>
      </c>
      <c r="F43" s="5"/>
      <c r="G43" s="7">
        <f>G44</f>
        <v>1</v>
      </c>
      <c r="H43" s="7">
        <f>H44</f>
        <v>1</v>
      </c>
      <c r="I43" s="32">
        <f>H43/G43*100</f>
        <v>100</v>
      </c>
      <c r="J43" s="14"/>
      <c r="K43" s="14"/>
      <c r="L43" s="13"/>
      <c r="M43" s="13"/>
    </row>
    <row r="44" spans="1:13" ht="21.75" customHeight="1">
      <c r="A44" s="29" t="s">
        <v>65</v>
      </c>
      <c r="B44" s="9" t="s">
        <v>26</v>
      </c>
      <c r="C44" s="9" t="s">
        <v>8</v>
      </c>
      <c r="D44" s="9" t="s">
        <v>29</v>
      </c>
      <c r="E44" s="56" t="s">
        <v>74</v>
      </c>
      <c r="F44" s="5"/>
      <c r="G44" s="7">
        <f>G45</f>
        <v>1</v>
      </c>
      <c r="H44" s="7">
        <f>H45</f>
        <v>1</v>
      </c>
      <c r="I44" s="32">
        <f>H44/G44*100</f>
        <v>100</v>
      </c>
      <c r="J44" s="14"/>
      <c r="K44" s="14"/>
      <c r="L44" s="13"/>
      <c r="M44" s="13"/>
    </row>
    <row r="45" spans="1:10" ht="73.5" customHeight="1">
      <c r="A45" s="8" t="s">
        <v>230</v>
      </c>
      <c r="B45" s="9" t="s">
        <v>26</v>
      </c>
      <c r="C45" s="9" t="s">
        <v>8</v>
      </c>
      <c r="D45" s="9" t="s">
        <v>29</v>
      </c>
      <c r="E45" s="9" t="s">
        <v>229</v>
      </c>
      <c r="F45" s="74">
        <v>200</v>
      </c>
      <c r="G45" s="7">
        <v>1</v>
      </c>
      <c r="H45" s="7">
        <v>1</v>
      </c>
      <c r="I45" s="32">
        <f>H45/G45*100</f>
        <v>100</v>
      </c>
      <c r="J45" s="73"/>
    </row>
    <row r="46" spans="1:9" ht="18.75">
      <c r="A46" s="33" t="s">
        <v>55</v>
      </c>
      <c r="B46" s="34">
        <v>703</v>
      </c>
      <c r="C46" s="34" t="s">
        <v>9</v>
      </c>
      <c r="D46" s="35"/>
      <c r="E46" s="39"/>
      <c r="F46" s="36"/>
      <c r="G46" s="37">
        <f>G47</f>
        <v>458.59999999999997</v>
      </c>
      <c r="H46" s="37">
        <f>H47</f>
        <v>458.59999999999997</v>
      </c>
      <c r="I46" s="32">
        <f t="shared" si="0"/>
        <v>100</v>
      </c>
    </row>
    <row r="47" spans="1:9" ht="18.75">
      <c r="A47" s="19" t="s">
        <v>43</v>
      </c>
      <c r="B47" s="21" t="s">
        <v>26</v>
      </c>
      <c r="C47" s="21" t="s">
        <v>9</v>
      </c>
      <c r="D47" s="21" t="s">
        <v>13</v>
      </c>
      <c r="E47" s="9"/>
      <c r="F47" s="5"/>
      <c r="G47" s="7">
        <f>G49</f>
        <v>458.59999999999997</v>
      </c>
      <c r="H47" s="7">
        <f>H49</f>
        <v>458.59999999999997</v>
      </c>
      <c r="I47" s="32">
        <f t="shared" si="0"/>
        <v>100</v>
      </c>
    </row>
    <row r="48" spans="1:9" ht="18.75" customHeight="1">
      <c r="A48" s="61" t="s">
        <v>72</v>
      </c>
      <c r="B48" s="21">
        <v>703</v>
      </c>
      <c r="C48" s="21" t="s">
        <v>9</v>
      </c>
      <c r="D48" s="21" t="s">
        <v>13</v>
      </c>
      <c r="E48" s="55">
        <v>99</v>
      </c>
      <c r="F48" s="5"/>
      <c r="G48" s="7">
        <f>G49</f>
        <v>458.59999999999997</v>
      </c>
      <c r="H48" s="7">
        <f>H49</f>
        <v>458.59999999999997</v>
      </c>
      <c r="I48" s="32">
        <f t="shared" si="0"/>
        <v>100</v>
      </c>
    </row>
    <row r="49" spans="1:9" ht="15.75">
      <c r="A49" s="29" t="s">
        <v>65</v>
      </c>
      <c r="B49" s="9" t="s">
        <v>26</v>
      </c>
      <c r="C49" s="9" t="s">
        <v>9</v>
      </c>
      <c r="D49" s="9" t="s">
        <v>13</v>
      </c>
      <c r="E49" s="56" t="s">
        <v>74</v>
      </c>
      <c r="F49" s="5"/>
      <c r="G49" s="7">
        <f>G50+G51</f>
        <v>458.59999999999997</v>
      </c>
      <c r="H49" s="7">
        <f>H50+H51</f>
        <v>458.59999999999997</v>
      </c>
      <c r="I49" s="32">
        <f t="shared" si="0"/>
        <v>100</v>
      </c>
    </row>
    <row r="50" spans="1:9" ht="96" customHeight="1">
      <c r="A50" s="8" t="s">
        <v>141</v>
      </c>
      <c r="B50" s="9">
        <v>703</v>
      </c>
      <c r="C50" s="9" t="s">
        <v>9</v>
      </c>
      <c r="D50" s="9" t="s">
        <v>13</v>
      </c>
      <c r="E50" s="56" t="s">
        <v>33</v>
      </c>
      <c r="F50" s="5" t="s">
        <v>10</v>
      </c>
      <c r="G50" s="7">
        <v>378.9</v>
      </c>
      <c r="H50" s="7">
        <v>378.9</v>
      </c>
      <c r="I50" s="32">
        <f t="shared" si="0"/>
        <v>100</v>
      </c>
    </row>
    <row r="51" spans="1:9" ht="48" customHeight="1">
      <c r="A51" s="8" t="s">
        <v>142</v>
      </c>
      <c r="B51" s="9">
        <v>703</v>
      </c>
      <c r="C51" s="9" t="s">
        <v>9</v>
      </c>
      <c r="D51" s="9" t="s">
        <v>13</v>
      </c>
      <c r="E51" s="56" t="s">
        <v>33</v>
      </c>
      <c r="F51" s="5" t="s">
        <v>14</v>
      </c>
      <c r="G51" s="7">
        <v>79.7</v>
      </c>
      <c r="H51" s="7">
        <v>79.7</v>
      </c>
      <c r="I51" s="32">
        <f t="shared" si="0"/>
        <v>100</v>
      </c>
    </row>
    <row r="52" spans="1:9" ht="36.75" customHeight="1">
      <c r="A52" s="33" t="s">
        <v>61</v>
      </c>
      <c r="B52" s="34" t="s">
        <v>26</v>
      </c>
      <c r="C52" s="34" t="s">
        <v>13</v>
      </c>
      <c r="D52" s="34"/>
      <c r="E52" s="57"/>
      <c r="F52" s="36"/>
      <c r="G52" s="66">
        <f>G53+G60</f>
        <v>750.3496</v>
      </c>
      <c r="H52" s="66">
        <f>H53+H60</f>
        <v>750.3496</v>
      </c>
      <c r="I52" s="32">
        <f t="shared" si="0"/>
        <v>100</v>
      </c>
    </row>
    <row r="53" spans="1:9" ht="59.25" customHeight="1">
      <c r="A53" s="19" t="s">
        <v>44</v>
      </c>
      <c r="B53" s="21" t="s">
        <v>26</v>
      </c>
      <c r="C53" s="21" t="s">
        <v>13</v>
      </c>
      <c r="D53" s="21" t="s">
        <v>15</v>
      </c>
      <c r="E53" s="9"/>
      <c r="F53" s="5"/>
      <c r="G53" s="65">
        <f>G54+G58</f>
        <v>582.3496</v>
      </c>
      <c r="H53" s="65">
        <f>H54+H58</f>
        <v>582.3496</v>
      </c>
      <c r="I53" s="32">
        <f t="shared" si="0"/>
        <v>100</v>
      </c>
    </row>
    <row r="54" spans="1:9" ht="54" customHeight="1">
      <c r="A54" s="49" t="s">
        <v>222</v>
      </c>
      <c r="B54" s="21" t="s">
        <v>26</v>
      </c>
      <c r="C54" s="21" t="s">
        <v>13</v>
      </c>
      <c r="D54" s="21" t="s">
        <v>15</v>
      </c>
      <c r="E54" s="46" t="s">
        <v>68</v>
      </c>
      <c r="F54" s="5"/>
      <c r="G54" s="65">
        <f>G55</f>
        <v>15.1396</v>
      </c>
      <c r="H54" s="65">
        <f>H55</f>
        <v>15.1396</v>
      </c>
      <c r="I54" s="32">
        <f t="shared" si="0"/>
        <v>100</v>
      </c>
    </row>
    <row r="55" spans="1:9" ht="51" customHeight="1">
      <c r="A55" s="60" t="s">
        <v>143</v>
      </c>
      <c r="B55" s="9" t="s">
        <v>26</v>
      </c>
      <c r="C55" s="9" t="s">
        <v>13</v>
      </c>
      <c r="D55" s="9" t="s">
        <v>15</v>
      </c>
      <c r="E55" s="25" t="s">
        <v>69</v>
      </c>
      <c r="F55" s="5"/>
      <c r="G55" s="65">
        <f>G56</f>
        <v>15.1396</v>
      </c>
      <c r="H55" s="65">
        <f>H56</f>
        <v>15.1396</v>
      </c>
      <c r="I55" s="32">
        <f t="shared" si="0"/>
        <v>100</v>
      </c>
    </row>
    <row r="56" spans="1:9" ht="47.25">
      <c r="A56" s="8" t="s">
        <v>144</v>
      </c>
      <c r="B56" s="9">
        <v>703</v>
      </c>
      <c r="C56" s="9" t="s">
        <v>13</v>
      </c>
      <c r="D56" s="9" t="s">
        <v>15</v>
      </c>
      <c r="E56" s="25" t="s">
        <v>34</v>
      </c>
      <c r="F56" s="9" t="s">
        <v>14</v>
      </c>
      <c r="G56" s="65">
        <v>15.1396</v>
      </c>
      <c r="H56" s="65">
        <v>15.1396</v>
      </c>
      <c r="I56" s="32">
        <f t="shared" si="0"/>
        <v>100</v>
      </c>
    </row>
    <row r="57" spans="1:9" ht="21.75" customHeight="1">
      <c r="A57" s="61" t="s">
        <v>72</v>
      </c>
      <c r="B57" s="21">
        <v>703</v>
      </c>
      <c r="C57" s="21" t="s">
        <v>13</v>
      </c>
      <c r="D57" s="21" t="s">
        <v>15</v>
      </c>
      <c r="E57" s="55">
        <v>99</v>
      </c>
      <c r="F57" s="9"/>
      <c r="G57" s="15">
        <f>G58</f>
        <v>567.21</v>
      </c>
      <c r="H57" s="15">
        <f>H58</f>
        <v>567.21</v>
      </c>
      <c r="I57" s="32">
        <f t="shared" si="0"/>
        <v>100</v>
      </c>
    </row>
    <row r="58" spans="1:9" ht="18.75">
      <c r="A58" s="45" t="s">
        <v>65</v>
      </c>
      <c r="B58" s="21" t="s">
        <v>26</v>
      </c>
      <c r="C58" s="21" t="s">
        <v>13</v>
      </c>
      <c r="D58" s="21" t="s">
        <v>15</v>
      </c>
      <c r="E58" s="46" t="s">
        <v>76</v>
      </c>
      <c r="F58" s="9"/>
      <c r="G58" s="15">
        <f>G59</f>
        <v>567.21</v>
      </c>
      <c r="H58" s="15">
        <f>H59</f>
        <v>567.21</v>
      </c>
      <c r="I58" s="32">
        <f t="shared" si="0"/>
        <v>100</v>
      </c>
    </row>
    <row r="59" spans="1:13" ht="66" customHeight="1">
      <c r="A59" s="8" t="s">
        <v>35</v>
      </c>
      <c r="B59" s="9" t="s">
        <v>26</v>
      </c>
      <c r="C59" s="9" t="s">
        <v>13</v>
      </c>
      <c r="D59" s="9" t="s">
        <v>15</v>
      </c>
      <c r="E59" s="25" t="s">
        <v>154</v>
      </c>
      <c r="F59" s="6">
        <v>500</v>
      </c>
      <c r="G59" s="15">
        <v>567.21</v>
      </c>
      <c r="H59" s="15">
        <v>567.21</v>
      </c>
      <c r="I59" s="32">
        <f t="shared" si="0"/>
        <v>100</v>
      </c>
      <c r="J59" s="14"/>
      <c r="K59" s="14"/>
      <c r="L59" s="13"/>
      <c r="M59" s="13"/>
    </row>
    <row r="60" spans="1:13" ht="39" customHeight="1">
      <c r="A60" s="19" t="s">
        <v>92</v>
      </c>
      <c r="B60" s="21" t="s">
        <v>26</v>
      </c>
      <c r="C60" s="21" t="s">
        <v>13</v>
      </c>
      <c r="D60" s="21" t="s">
        <v>89</v>
      </c>
      <c r="E60" s="25"/>
      <c r="F60" s="6"/>
      <c r="G60" s="7">
        <f aca="true" t="shared" si="2" ref="G60:H62">G61</f>
        <v>168</v>
      </c>
      <c r="H60" s="7">
        <f t="shared" si="2"/>
        <v>168</v>
      </c>
      <c r="I60" s="32">
        <f t="shared" si="0"/>
        <v>100</v>
      </c>
      <c r="J60" s="14"/>
      <c r="K60" s="14"/>
      <c r="L60" s="13"/>
      <c r="M60" s="13"/>
    </row>
    <row r="61" spans="1:13" ht="77.25" customHeight="1">
      <c r="A61" s="51" t="s">
        <v>226</v>
      </c>
      <c r="B61" s="21" t="s">
        <v>26</v>
      </c>
      <c r="C61" s="21" t="s">
        <v>13</v>
      </c>
      <c r="D61" s="21" t="s">
        <v>89</v>
      </c>
      <c r="E61" s="46" t="s">
        <v>89</v>
      </c>
      <c r="F61" s="5"/>
      <c r="G61" s="7">
        <f t="shared" si="2"/>
        <v>168</v>
      </c>
      <c r="H61" s="7">
        <f t="shared" si="2"/>
        <v>168</v>
      </c>
      <c r="I61" s="32">
        <f t="shared" si="0"/>
        <v>100</v>
      </c>
      <c r="J61" s="14"/>
      <c r="K61" s="14"/>
      <c r="L61" s="13"/>
      <c r="M61" s="13"/>
    </row>
    <row r="62" spans="1:13" ht="31.5">
      <c r="A62" s="26" t="s">
        <v>113</v>
      </c>
      <c r="B62" s="9" t="s">
        <v>26</v>
      </c>
      <c r="C62" s="9" t="s">
        <v>13</v>
      </c>
      <c r="D62" s="9" t="s">
        <v>89</v>
      </c>
      <c r="E62" s="25" t="s">
        <v>90</v>
      </c>
      <c r="F62" s="5"/>
      <c r="G62" s="7">
        <f t="shared" si="2"/>
        <v>168</v>
      </c>
      <c r="H62" s="7">
        <f t="shared" si="2"/>
        <v>168</v>
      </c>
      <c r="I62" s="32">
        <f t="shared" si="0"/>
        <v>100</v>
      </c>
      <c r="J62" s="14"/>
      <c r="K62" s="14"/>
      <c r="L62" s="13"/>
      <c r="M62" s="13"/>
    </row>
    <row r="63" spans="1:13" ht="50.25" customHeight="1">
      <c r="A63" s="8" t="s">
        <v>123</v>
      </c>
      <c r="B63" s="9">
        <v>703</v>
      </c>
      <c r="C63" s="9" t="s">
        <v>13</v>
      </c>
      <c r="D63" s="9" t="s">
        <v>89</v>
      </c>
      <c r="E63" s="25" t="s">
        <v>91</v>
      </c>
      <c r="F63" s="9" t="s">
        <v>14</v>
      </c>
      <c r="G63" s="7">
        <v>168</v>
      </c>
      <c r="H63" s="7">
        <v>168</v>
      </c>
      <c r="I63" s="32">
        <f t="shared" si="0"/>
        <v>100</v>
      </c>
      <c r="J63" s="14"/>
      <c r="K63" s="14"/>
      <c r="L63" s="13"/>
      <c r="M63" s="13"/>
    </row>
    <row r="64" spans="1:13" ht="20.25" customHeight="1">
      <c r="A64" s="40" t="s">
        <v>56</v>
      </c>
      <c r="B64" s="34" t="s">
        <v>26</v>
      </c>
      <c r="C64" s="34" t="s">
        <v>11</v>
      </c>
      <c r="D64" s="34"/>
      <c r="E64" s="39"/>
      <c r="F64" s="41"/>
      <c r="G64" s="66">
        <f>G65+G72</f>
        <v>5463.05128</v>
      </c>
      <c r="H64" s="66">
        <f>H65+H72</f>
        <v>4347.57049</v>
      </c>
      <c r="I64" s="32">
        <f t="shared" si="0"/>
        <v>79.58135970490103</v>
      </c>
      <c r="J64" s="14"/>
      <c r="K64" s="14"/>
      <c r="L64" s="13"/>
      <c r="M64" s="13"/>
    </row>
    <row r="65" spans="1:13" ht="18.75">
      <c r="A65" s="19" t="s">
        <v>45</v>
      </c>
      <c r="B65" s="21" t="s">
        <v>26</v>
      </c>
      <c r="C65" s="21" t="s">
        <v>11</v>
      </c>
      <c r="D65" s="21" t="s">
        <v>15</v>
      </c>
      <c r="E65" s="21"/>
      <c r="F65" s="6"/>
      <c r="G65" s="65">
        <f>G66+G71</f>
        <v>4700.55128</v>
      </c>
      <c r="H65" s="65">
        <f>H66+H71</f>
        <v>3698.42485</v>
      </c>
      <c r="I65" s="32">
        <f t="shared" si="0"/>
        <v>78.68066168613312</v>
      </c>
      <c r="J65" s="14"/>
      <c r="K65" s="14"/>
      <c r="L65" s="13"/>
      <c r="M65" s="13"/>
    </row>
    <row r="66" spans="1:13" ht="56.25">
      <c r="A66" s="43" t="s">
        <v>182</v>
      </c>
      <c r="B66" s="21">
        <v>703</v>
      </c>
      <c r="C66" s="21" t="s">
        <v>11</v>
      </c>
      <c r="D66" s="21" t="s">
        <v>15</v>
      </c>
      <c r="E66" s="46" t="s">
        <v>70</v>
      </c>
      <c r="F66" s="6"/>
      <c r="G66" s="65">
        <f>G67</f>
        <v>4095.65047</v>
      </c>
      <c r="H66" s="65">
        <f>H67</f>
        <v>3093.52404</v>
      </c>
      <c r="I66" s="32">
        <f t="shared" si="0"/>
        <v>75.53193473563186</v>
      </c>
      <c r="J66" s="14"/>
      <c r="K66" s="14"/>
      <c r="L66" s="13"/>
      <c r="M66" s="13"/>
    </row>
    <row r="67" spans="1:13" ht="66.75" customHeight="1">
      <c r="A67" s="30" t="s">
        <v>124</v>
      </c>
      <c r="B67" s="9">
        <v>703</v>
      </c>
      <c r="C67" s="9" t="s">
        <v>11</v>
      </c>
      <c r="D67" s="9" t="s">
        <v>15</v>
      </c>
      <c r="E67" s="25" t="s">
        <v>71</v>
      </c>
      <c r="F67" s="6"/>
      <c r="G67" s="65">
        <f>G68</f>
        <v>4095.65047</v>
      </c>
      <c r="H67" s="65">
        <f>H68</f>
        <v>3093.52404</v>
      </c>
      <c r="I67" s="32">
        <f t="shared" si="0"/>
        <v>75.53193473563186</v>
      </c>
      <c r="J67" s="14"/>
      <c r="K67" s="14"/>
      <c r="L67" s="13"/>
      <c r="M67" s="13"/>
    </row>
    <row r="68" spans="1:13" ht="47.25">
      <c r="A68" s="8" t="s">
        <v>122</v>
      </c>
      <c r="B68" s="9">
        <v>703</v>
      </c>
      <c r="C68" s="9" t="s">
        <v>11</v>
      </c>
      <c r="D68" s="9" t="s">
        <v>15</v>
      </c>
      <c r="E68" s="25" t="s">
        <v>36</v>
      </c>
      <c r="F68" s="9" t="s">
        <v>14</v>
      </c>
      <c r="G68" s="65">
        <v>4095.65047</v>
      </c>
      <c r="H68" s="65">
        <v>3093.52404</v>
      </c>
      <c r="I68" s="32">
        <f t="shared" si="0"/>
        <v>75.53193473563186</v>
      </c>
      <c r="J68" s="14"/>
      <c r="K68" s="14"/>
      <c r="L68" s="13"/>
      <c r="M68" s="13"/>
    </row>
    <row r="69" spans="1:13" ht="24" customHeight="1">
      <c r="A69" s="61" t="s">
        <v>72</v>
      </c>
      <c r="B69" s="21">
        <v>703</v>
      </c>
      <c r="C69" s="21" t="s">
        <v>11</v>
      </c>
      <c r="D69" s="21" t="s">
        <v>15</v>
      </c>
      <c r="E69" s="55">
        <v>99</v>
      </c>
      <c r="F69" s="5"/>
      <c r="G69" s="65">
        <f>G70</f>
        <v>604.90081</v>
      </c>
      <c r="H69" s="65">
        <f>H70</f>
        <v>604.90081</v>
      </c>
      <c r="I69" s="32">
        <f t="shared" si="0"/>
        <v>100</v>
      </c>
      <c r="J69" s="14"/>
      <c r="K69" s="14"/>
      <c r="L69" s="13"/>
      <c r="M69" s="13"/>
    </row>
    <row r="70" spans="1:13" ht="21.75" customHeight="1">
      <c r="A70" s="29" t="s">
        <v>65</v>
      </c>
      <c r="B70" s="9" t="s">
        <v>26</v>
      </c>
      <c r="C70" s="9" t="s">
        <v>11</v>
      </c>
      <c r="D70" s="9" t="s">
        <v>15</v>
      </c>
      <c r="E70" s="56" t="s">
        <v>74</v>
      </c>
      <c r="F70" s="5"/>
      <c r="G70" s="65">
        <f>G71</f>
        <v>604.90081</v>
      </c>
      <c r="H70" s="65">
        <f>H71</f>
        <v>604.90081</v>
      </c>
      <c r="I70" s="32">
        <f t="shared" si="0"/>
        <v>100</v>
      </c>
      <c r="J70" s="14"/>
      <c r="K70" s="14"/>
      <c r="L70" s="13"/>
      <c r="M70" s="13"/>
    </row>
    <row r="71" spans="1:13" ht="156.75" customHeight="1">
      <c r="A71" s="30" t="s">
        <v>180</v>
      </c>
      <c r="B71" s="9" t="s">
        <v>26</v>
      </c>
      <c r="C71" s="9" t="s">
        <v>11</v>
      </c>
      <c r="D71" s="9" t="s">
        <v>15</v>
      </c>
      <c r="E71" s="25" t="s">
        <v>181</v>
      </c>
      <c r="F71" s="9" t="s">
        <v>14</v>
      </c>
      <c r="G71" s="65">
        <v>604.90081</v>
      </c>
      <c r="H71" s="65">
        <v>604.90081</v>
      </c>
      <c r="I71" s="32">
        <f t="shared" si="0"/>
        <v>100</v>
      </c>
      <c r="J71" s="14"/>
      <c r="K71" s="14"/>
      <c r="L71" s="13"/>
      <c r="M71" s="13"/>
    </row>
    <row r="72" spans="1:9" ht="18" customHeight="1">
      <c r="A72" s="22" t="s">
        <v>99</v>
      </c>
      <c r="B72" s="21">
        <v>703</v>
      </c>
      <c r="C72" s="21" t="s">
        <v>11</v>
      </c>
      <c r="D72" s="21" t="s">
        <v>100</v>
      </c>
      <c r="E72" s="9"/>
      <c r="F72" s="9"/>
      <c r="G72" s="65">
        <f>G73+G76</f>
        <v>762.5</v>
      </c>
      <c r="H72" s="65">
        <f>H73+H76</f>
        <v>649.14564</v>
      </c>
      <c r="I72" s="32">
        <f aca="true" t="shared" si="3" ref="I72:I150">H72/G72*100</f>
        <v>85.1338544262295</v>
      </c>
    </row>
    <row r="73" spans="1:9" ht="75.75" customHeight="1">
      <c r="A73" s="43" t="s">
        <v>183</v>
      </c>
      <c r="B73" s="21">
        <v>703</v>
      </c>
      <c r="C73" s="21" t="s">
        <v>11</v>
      </c>
      <c r="D73" s="21" t="s">
        <v>100</v>
      </c>
      <c r="E73" s="46" t="s">
        <v>101</v>
      </c>
      <c r="F73" s="9"/>
      <c r="G73" s="65">
        <f>G74</f>
        <v>438</v>
      </c>
      <c r="H73" s="65">
        <f>H74</f>
        <v>438</v>
      </c>
      <c r="I73" s="32">
        <f t="shared" si="3"/>
        <v>100</v>
      </c>
    </row>
    <row r="74" spans="1:9" ht="35.25" customHeight="1">
      <c r="A74" s="26" t="s">
        <v>102</v>
      </c>
      <c r="B74" s="9">
        <v>703</v>
      </c>
      <c r="C74" s="9" t="s">
        <v>11</v>
      </c>
      <c r="D74" s="9" t="s">
        <v>100</v>
      </c>
      <c r="E74" s="25" t="s">
        <v>103</v>
      </c>
      <c r="F74" s="9"/>
      <c r="G74" s="65">
        <f>G75</f>
        <v>438</v>
      </c>
      <c r="H74" s="65">
        <f>H75</f>
        <v>438</v>
      </c>
      <c r="I74" s="32">
        <f t="shared" si="3"/>
        <v>100</v>
      </c>
    </row>
    <row r="75" spans="1:9" ht="65.25" customHeight="1">
      <c r="A75" s="8" t="s">
        <v>104</v>
      </c>
      <c r="B75" s="9">
        <v>703</v>
      </c>
      <c r="C75" s="9" t="s">
        <v>11</v>
      </c>
      <c r="D75" s="9" t="s">
        <v>100</v>
      </c>
      <c r="E75" s="25" t="s">
        <v>105</v>
      </c>
      <c r="F75" s="9" t="s">
        <v>14</v>
      </c>
      <c r="G75" s="65">
        <v>438</v>
      </c>
      <c r="H75" s="65">
        <v>438</v>
      </c>
      <c r="I75" s="32">
        <f t="shared" si="3"/>
        <v>100</v>
      </c>
    </row>
    <row r="76" spans="1:9" ht="101.25" customHeight="1">
      <c r="A76" s="43" t="s">
        <v>184</v>
      </c>
      <c r="B76" s="21">
        <v>703</v>
      </c>
      <c r="C76" s="21" t="s">
        <v>11</v>
      </c>
      <c r="D76" s="21" t="s">
        <v>100</v>
      </c>
      <c r="E76" s="46" t="s">
        <v>185</v>
      </c>
      <c r="F76" s="9"/>
      <c r="G76" s="63">
        <f>G77</f>
        <v>324.5</v>
      </c>
      <c r="H76" s="63">
        <f>H77</f>
        <v>211.14564</v>
      </c>
      <c r="I76" s="32">
        <f t="shared" si="3"/>
        <v>65.0679938366718</v>
      </c>
    </row>
    <row r="77" spans="1:13" s="12" customFormat="1" ht="63">
      <c r="A77" s="67" t="s">
        <v>186</v>
      </c>
      <c r="B77" s="70">
        <v>703</v>
      </c>
      <c r="C77" s="9" t="s">
        <v>11</v>
      </c>
      <c r="D77" s="9" t="s">
        <v>100</v>
      </c>
      <c r="E77" s="25" t="s">
        <v>187</v>
      </c>
      <c r="F77" s="9"/>
      <c r="G77" s="63">
        <f>G78</f>
        <v>324.5</v>
      </c>
      <c r="H77" s="63">
        <f>H78</f>
        <v>211.14564</v>
      </c>
      <c r="I77" s="32">
        <f t="shared" si="3"/>
        <v>65.0679938366718</v>
      </c>
      <c r="J77" s="11"/>
      <c r="K77" s="11"/>
      <c r="L77" s="10"/>
      <c r="M77" s="10"/>
    </row>
    <row r="78" spans="1:13" s="12" customFormat="1" ht="69.75" customHeight="1">
      <c r="A78" s="26" t="s">
        <v>188</v>
      </c>
      <c r="B78" s="70" t="s">
        <v>26</v>
      </c>
      <c r="C78" s="9" t="s">
        <v>11</v>
      </c>
      <c r="D78" s="9" t="s">
        <v>100</v>
      </c>
      <c r="E78" s="25" t="s">
        <v>189</v>
      </c>
      <c r="F78" s="9" t="s">
        <v>14</v>
      </c>
      <c r="G78" s="63">
        <v>324.5</v>
      </c>
      <c r="H78" s="63">
        <v>211.14564</v>
      </c>
      <c r="I78" s="32">
        <f t="shared" si="3"/>
        <v>65.0679938366718</v>
      </c>
      <c r="J78" s="11"/>
      <c r="K78" s="11"/>
      <c r="L78" s="10"/>
      <c r="M78" s="10"/>
    </row>
    <row r="79" spans="1:9" ht="22.5" customHeight="1">
      <c r="A79" s="33" t="s">
        <v>57</v>
      </c>
      <c r="B79" s="34">
        <v>703</v>
      </c>
      <c r="C79" s="34" t="s">
        <v>16</v>
      </c>
      <c r="D79" s="34"/>
      <c r="E79" s="39"/>
      <c r="F79" s="39"/>
      <c r="G79" s="66">
        <f>G80+G104+G122+G89</f>
        <v>17197.684820000002</v>
      </c>
      <c r="H79" s="66">
        <f>H80+H104+H122+H89</f>
        <v>17134.52725</v>
      </c>
      <c r="I79" s="32">
        <f t="shared" si="3"/>
        <v>99.63275539317621</v>
      </c>
    </row>
    <row r="80" spans="1:13" s="12" customFormat="1" ht="18.75">
      <c r="A80" s="19" t="s">
        <v>46</v>
      </c>
      <c r="B80" s="21">
        <v>703</v>
      </c>
      <c r="C80" s="21" t="s">
        <v>16</v>
      </c>
      <c r="D80" s="21" t="s">
        <v>8</v>
      </c>
      <c r="E80" s="9"/>
      <c r="F80" s="9"/>
      <c r="G80" s="65">
        <f>G81+G86</f>
        <v>4173.26854</v>
      </c>
      <c r="H80" s="65">
        <f>H81+H86</f>
        <v>4171.47497</v>
      </c>
      <c r="I80" s="32">
        <f t="shared" si="3"/>
        <v>99.95702241581608</v>
      </c>
      <c r="J80" s="11"/>
      <c r="K80" s="11"/>
      <c r="L80" s="10"/>
      <c r="M80" s="10"/>
    </row>
    <row r="81" spans="1:9" ht="75">
      <c r="A81" s="47" t="s">
        <v>190</v>
      </c>
      <c r="B81" s="71">
        <v>703</v>
      </c>
      <c r="C81" s="21" t="s">
        <v>16</v>
      </c>
      <c r="D81" s="21" t="s">
        <v>8</v>
      </c>
      <c r="E81" s="46" t="s">
        <v>191</v>
      </c>
      <c r="F81" s="9"/>
      <c r="G81" s="65">
        <f>G82</f>
        <v>3697.9276200000004</v>
      </c>
      <c r="H81" s="65">
        <f>H82</f>
        <v>3697.9276200000004</v>
      </c>
      <c r="I81" s="32">
        <f t="shared" si="3"/>
        <v>100</v>
      </c>
    </row>
    <row r="82" spans="1:9" ht="33" customHeight="1">
      <c r="A82" s="26" t="s">
        <v>192</v>
      </c>
      <c r="B82" s="9">
        <v>703</v>
      </c>
      <c r="C82" s="9" t="s">
        <v>16</v>
      </c>
      <c r="D82" s="9" t="s">
        <v>8</v>
      </c>
      <c r="E82" s="25" t="s">
        <v>193</v>
      </c>
      <c r="F82" s="9"/>
      <c r="G82" s="65">
        <f>G83+G84+G85</f>
        <v>3697.9276200000004</v>
      </c>
      <c r="H82" s="65">
        <f>H83+H84+H85</f>
        <v>3697.9276200000004</v>
      </c>
      <c r="I82" s="32">
        <f t="shared" si="3"/>
        <v>100</v>
      </c>
    </row>
    <row r="83" spans="1:9" ht="62.25" customHeight="1">
      <c r="A83" s="26" t="s">
        <v>194</v>
      </c>
      <c r="B83" s="9">
        <v>703</v>
      </c>
      <c r="C83" s="9" t="s">
        <v>16</v>
      </c>
      <c r="D83" s="9" t="s">
        <v>8</v>
      </c>
      <c r="E83" s="25" t="s">
        <v>195</v>
      </c>
      <c r="F83" s="9" t="s">
        <v>166</v>
      </c>
      <c r="G83" s="65">
        <v>1983.7424</v>
      </c>
      <c r="H83" s="65">
        <v>1983.7424</v>
      </c>
      <c r="I83" s="32">
        <f t="shared" si="3"/>
        <v>100</v>
      </c>
    </row>
    <row r="84" spans="1:9" ht="84.75" customHeight="1">
      <c r="A84" s="26" t="s">
        <v>196</v>
      </c>
      <c r="B84" s="9">
        <v>703</v>
      </c>
      <c r="C84" s="9" t="s">
        <v>16</v>
      </c>
      <c r="D84" s="9" t="s">
        <v>8</v>
      </c>
      <c r="E84" s="25" t="s">
        <v>197</v>
      </c>
      <c r="F84" s="9" t="s">
        <v>166</v>
      </c>
      <c r="G84" s="65">
        <v>465.32229</v>
      </c>
      <c r="H84" s="65">
        <v>465.32229</v>
      </c>
      <c r="I84" s="32">
        <f t="shared" si="3"/>
        <v>100</v>
      </c>
    </row>
    <row r="85" spans="1:9" ht="69" customHeight="1">
      <c r="A85" s="26" t="s">
        <v>235</v>
      </c>
      <c r="B85" s="9">
        <v>703</v>
      </c>
      <c r="C85" s="9" t="s">
        <v>16</v>
      </c>
      <c r="D85" s="9" t="s">
        <v>8</v>
      </c>
      <c r="E85" s="25" t="s">
        <v>236</v>
      </c>
      <c r="F85" s="9" t="s">
        <v>166</v>
      </c>
      <c r="G85" s="65">
        <v>1248.86293</v>
      </c>
      <c r="H85" s="65">
        <v>1248.86293</v>
      </c>
      <c r="I85" s="32">
        <f>H85/G85*100</f>
        <v>100</v>
      </c>
    </row>
    <row r="86" spans="1:13" s="12" customFormat="1" ht="56.25">
      <c r="A86" s="47" t="s">
        <v>231</v>
      </c>
      <c r="B86" s="71">
        <v>703</v>
      </c>
      <c r="C86" s="21" t="s">
        <v>16</v>
      </c>
      <c r="D86" s="21" t="s">
        <v>8</v>
      </c>
      <c r="E86" s="46" t="s">
        <v>175</v>
      </c>
      <c r="F86" s="9"/>
      <c r="G86" s="65">
        <f>G87</f>
        <v>475.34092</v>
      </c>
      <c r="H86" s="65">
        <f>H87</f>
        <v>473.54735</v>
      </c>
      <c r="I86" s="32">
        <f t="shared" si="3"/>
        <v>99.62267713034258</v>
      </c>
      <c r="J86" s="11"/>
      <c r="K86" s="11"/>
      <c r="L86" s="10"/>
      <c r="M86" s="10"/>
    </row>
    <row r="87" spans="1:9" ht="49.5" customHeight="1">
      <c r="A87" s="26" t="s">
        <v>232</v>
      </c>
      <c r="B87" s="9">
        <v>703</v>
      </c>
      <c r="C87" s="9" t="s">
        <v>16</v>
      </c>
      <c r="D87" s="9" t="s">
        <v>8</v>
      </c>
      <c r="E87" s="25" t="s">
        <v>233</v>
      </c>
      <c r="F87" s="9"/>
      <c r="G87" s="65">
        <f>G88</f>
        <v>475.34092</v>
      </c>
      <c r="H87" s="65">
        <f>H88</f>
        <v>473.54735</v>
      </c>
      <c r="I87" s="32">
        <f t="shared" si="3"/>
        <v>99.62267713034258</v>
      </c>
    </row>
    <row r="88" spans="1:9" ht="47.25">
      <c r="A88" s="18" t="s">
        <v>131</v>
      </c>
      <c r="B88" s="9">
        <v>703</v>
      </c>
      <c r="C88" s="9" t="s">
        <v>16</v>
      </c>
      <c r="D88" s="9" t="s">
        <v>8</v>
      </c>
      <c r="E88" s="25" t="s">
        <v>234</v>
      </c>
      <c r="F88" s="9" t="s">
        <v>14</v>
      </c>
      <c r="G88" s="65">
        <v>475.34092</v>
      </c>
      <c r="H88" s="65">
        <v>473.54735</v>
      </c>
      <c r="I88" s="32">
        <f t="shared" si="3"/>
        <v>99.62267713034258</v>
      </c>
    </row>
    <row r="89" spans="1:9" ht="19.5" customHeight="1">
      <c r="A89" s="20" t="s">
        <v>93</v>
      </c>
      <c r="B89" s="21" t="s">
        <v>26</v>
      </c>
      <c r="C89" s="21" t="s">
        <v>16</v>
      </c>
      <c r="D89" s="21" t="s">
        <v>9</v>
      </c>
      <c r="E89" s="9"/>
      <c r="F89" s="9"/>
      <c r="G89" s="65">
        <f>G93+G90+G97+G101</f>
        <v>5033.91952</v>
      </c>
      <c r="H89" s="65">
        <f>H93+H90+H97+H101</f>
        <v>5033.91952</v>
      </c>
      <c r="I89" s="32">
        <f t="shared" si="3"/>
        <v>100</v>
      </c>
    </row>
    <row r="90" spans="1:9" ht="78.75" customHeight="1">
      <c r="A90" s="44" t="s">
        <v>198</v>
      </c>
      <c r="B90" s="21" t="s">
        <v>26</v>
      </c>
      <c r="C90" s="21" t="s">
        <v>16</v>
      </c>
      <c r="D90" s="21" t="s">
        <v>9</v>
      </c>
      <c r="E90" s="46" t="s">
        <v>199</v>
      </c>
      <c r="F90" s="21"/>
      <c r="G90" s="65">
        <f>G91</f>
        <v>369</v>
      </c>
      <c r="H90" s="65">
        <f>H91</f>
        <v>369</v>
      </c>
      <c r="I90" s="32">
        <f t="shared" si="3"/>
        <v>100</v>
      </c>
    </row>
    <row r="91" spans="1:9" ht="31.5">
      <c r="A91" s="26" t="s">
        <v>200</v>
      </c>
      <c r="B91" s="9" t="s">
        <v>26</v>
      </c>
      <c r="C91" s="9" t="s">
        <v>16</v>
      </c>
      <c r="D91" s="9" t="s">
        <v>9</v>
      </c>
      <c r="E91" s="25" t="s">
        <v>201</v>
      </c>
      <c r="F91" s="9"/>
      <c r="G91" s="65">
        <f>G92</f>
        <v>369</v>
      </c>
      <c r="H91" s="65">
        <f>H92</f>
        <v>369</v>
      </c>
      <c r="I91" s="32">
        <f t="shared" si="3"/>
        <v>100</v>
      </c>
    </row>
    <row r="92" spans="1:9" ht="47.25">
      <c r="A92" s="29" t="s">
        <v>202</v>
      </c>
      <c r="B92" s="9" t="s">
        <v>26</v>
      </c>
      <c r="C92" s="9" t="s">
        <v>16</v>
      </c>
      <c r="D92" s="9" t="s">
        <v>9</v>
      </c>
      <c r="E92" s="25" t="s">
        <v>203</v>
      </c>
      <c r="F92" s="9" t="s">
        <v>14</v>
      </c>
      <c r="G92" s="65">
        <v>369</v>
      </c>
      <c r="H92" s="65">
        <v>369</v>
      </c>
      <c r="I92" s="32">
        <f t="shared" si="3"/>
        <v>100</v>
      </c>
    </row>
    <row r="93" spans="1:9" ht="56.25">
      <c r="A93" s="44" t="s">
        <v>204</v>
      </c>
      <c r="B93" s="21" t="s">
        <v>26</v>
      </c>
      <c r="C93" s="21" t="s">
        <v>16</v>
      </c>
      <c r="D93" s="21" t="s">
        <v>9</v>
      </c>
      <c r="E93" s="46" t="s">
        <v>205</v>
      </c>
      <c r="F93" s="21"/>
      <c r="G93" s="65">
        <f>G94</f>
        <v>3233.24015</v>
      </c>
      <c r="H93" s="65">
        <f>H94</f>
        <v>3233.24015</v>
      </c>
      <c r="I93" s="32">
        <f t="shared" si="3"/>
        <v>100</v>
      </c>
    </row>
    <row r="94" spans="1:9" ht="63">
      <c r="A94" s="26" t="s">
        <v>206</v>
      </c>
      <c r="B94" s="9" t="s">
        <v>26</v>
      </c>
      <c r="C94" s="9" t="s">
        <v>16</v>
      </c>
      <c r="D94" s="9" t="s">
        <v>9</v>
      </c>
      <c r="E94" s="25" t="s">
        <v>207</v>
      </c>
      <c r="F94" s="9"/>
      <c r="G94" s="65">
        <f>G96+G95</f>
        <v>3233.24015</v>
      </c>
      <c r="H94" s="65">
        <f>H96+H95</f>
        <v>3233.24015</v>
      </c>
      <c r="I94" s="32">
        <f t="shared" si="3"/>
        <v>100</v>
      </c>
    </row>
    <row r="95" spans="1:9" ht="47.25">
      <c r="A95" s="26" t="s">
        <v>209</v>
      </c>
      <c r="B95" s="9" t="s">
        <v>26</v>
      </c>
      <c r="C95" s="9" t="s">
        <v>16</v>
      </c>
      <c r="D95" s="9" t="s">
        <v>9</v>
      </c>
      <c r="E95" s="25" t="s">
        <v>210</v>
      </c>
      <c r="F95" s="9" t="s">
        <v>14</v>
      </c>
      <c r="G95" s="65">
        <v>3166.17726</v>
      </c>
      <c r="H95" s="65">
        <v>3166.17726</v>
      </c>
      <c r="I95" s="32">
        <f t="shared" si="3"/>
        <v>100</v>
      </c>
    </row>
    <row r="96" spans="1:9" ht="47.25">
      <c r="A96" s="26" t="s">
        <v>211</v>
      </c>
      <c r="B96" s="9" t="s">
        <v>26</v>
      </c>
      <c r="C96" s="9" t="s">
        <v>16</v>
      </c>
      <c r="D96" s="9" t="s">
        <v>9</v>
      </c>
      <c r="E96" s="25" t="s">
        <v>208</v>
      </c>
      <c r="F96" s="9" t="s">
        <v>14</v>
      </c>
      <c r="G96" s="65">
        <v>67.06289</v>
      </c>
      <c r="H96" s="65">
        <v>67.06289</v>
      </c>
      <c r="I96" s="32">
        <f t="shared" si="3"/>
        <v>100</v>
      </c>
    </row>
    <row r="97" spans="1:9" ht="56.25">
      <c r="A97" s="44" t="s">
        <v>237</v>
      </c>
      <c r="B97" s="9" t="s">
        <v>26</v>
      </c>
      <c r="C97" s="9" t="s">
        <v>16</v>
      </c>
      <c r="D97" s="9" t="s">
        <v>9</v>
      </c>
      <c r="E97" s="25" t="s">
        <v>238</v>
      </c>
      <c r="F97" s="9"/>
      <c r="G97" s="65">
        <f>G98</f>
        <v>1375.17937</v>
      </c>
      <c r="H97" s="65">
        <f>H98</f>
        <v>1375.17937</v>
      </c>
      <c r="I97" s="32">
        <f t="shared" si="3"/>
        <v>100</v>
      </c>
    </row>
    <row r="98" spans="1:9" ht="31.5">
      <c r="A98" s="26" t="s">
        <v>239</v>
      </c>
      <c r="B98" s="9" t="s">
        <v>26</v>
      </c>
      <c r="C98" s="9" t="s">
        <v>16</v>
      </c>
      <c r="D98" s="9" t="s">
        <v>9</v>
      </c>
      <c r="E98" s="25" t="s">
        <v>240</v>
      </c>
      <c r="F98" s="9"/>
      <c r="G98" s="65">
        <f>G99+G100</f>
        <v>1375.17937</v>
      </c>
      <c r="H98" s="65">
        <f>H99+H100</f>
        <v>1375.17937</v>
      </c>
      <c r="I98" s="32">
        <f t="shared" si="3"/>
        <v>100</v>
      </c>
    </row>
    <row r="99" spans="1:9" ht="33" customHeight="1">
      <c r="A99" s="26" t="s">
        <v>241</v>
      </c>
      <c r="B99" s="9" t="s">
        <v>26</v>
      </c>
      <c r="C99" s="9" t="s">
        <v>16</v>
      </c>
      <c r="D99" s="9" t="s">
        <v>9</v>
      </c>
      <c r="E99" s="25" t="s">
        <v>242</v>
      </c>
      <c r="F99" s="9" t="s">
        <v>14</v>
      </c>
      <c r="G99" s="65">
        <v>20.88091</v>
      </c>
      <c r="H99" s="65">
        <v>20.88091</v>
      </c>
      <c r="I99" s="32">
        <f t="shared" si="3"/>
        <v>100</v>
      </c>
    </row>
    <row r="100" spans="1:9" ht="48.75" customHeight="1">
      <c r="A100" s="26" t="s">
        <v>243</v>
      </c>
      <c r="B100" s="9" t="s">
        <v>26</v>
      </c>
      <c r="C100" s="9" t="s">
        <v>16</v>
      </c>
      <c r="D100" s="9" t="s">
        <v>9</v>
      </c>
      <c r="E100" s="25" t="s">
        <v>244</v>
      </c>
      <c r="F100" s="9" t="s">
        <v>14</v>
      </c>
      <c r="G100" s="65">
        <v>1354.29846</v>
      </c>
      <c r="H100" s="65">
        <v>1354.29846</v>
      </c>
      <c r="I100" s="32">
        <f t="shared" si="3"/>
        <v>100</v>
      </c>
    </row>
    <row r="101" spans="1:9" ht="56.25">
      <c r="A101" s="43" t="s">
        <v>174</v>
      </c>
      <c r="B101" s="9" t="s">
        <v>26</v>
      </c>
      <c r="C101" s="9" t="s">
        <v>16</v>
      </c>
      <c r="D101" s="9" t="s">
        <v>9</v>
      </c>
      <c r="E101" s="42" t="s">
        <v>175</v>
      </c>
      <c r="F101" s="9"/>
      <c r="G101" s="65">
        <f>G102</f>
        <v>56.5</v>
      </c>
      <c r="H101" s="65">
        <f>H102</f>
        <v>56.5</v>
      </c>
      <c r="I101" s="32">
        <f t="shared" si="3"/>
        <v>100</v>
      </c>
    </row>
    <row r="102" spans="1:9" ht="31.5">
      <c r="A102" s="28" t="s">
        <v>176</v>
      </c>
      <c r="B102" s="9" t="s">
        <v>26</v>
      </c>
      <c r="C102" s="9" t="s">
        <v>16</v>
      </c>
      <c r="D102" s="9" t="s">
        <v>9</v>
      </c>
      <c r="E102" s="25" t="s">
        <v>177</v>
      </c>
      <c r="F102" s="9"/>
      <c r="G102" s="65">
        <f>G103</f>
        <v>56.5</v>
      </c>
      <c r="H102" s="65">
        <f>H103</f>
        <v>56.5</v>
      </c>
      <c r="I102" s="32">
        <f t="shared" si="3"/>
        <v>100</v>
      </c>
    </row>
    <row r="103" spans="1:9" ht="31.5">
      <c r="A103" s="28" t="s">
        <v>178</v>
      </c>
      <c r="B103" s="9" t="s">
        <v>26</v>
      </c>
      <c r="C103" s="9" t="s">
        <v>16</v>
      </c>
      <c r="D103" s="9" t="s">
        <v>9</v>
      </c>
      <c r="E103" s="25" t="s">
        <v>179</v>
      </c>
      <c r="F103" s="9" t="s">
        <v>12</v>
      </c>
      <c r="G103" s="65">
        <v>56.5</v>
      </c>
      <c r="H103" s="65">
        <v>56.5</v>
      </c>
      <c r="I103" s="32">
        <f t="shared" si="3"/>
        <v>100</v>
      </c>
    </row>
    <row r="104" spans="1:13" s="12" customFormat="1" ht="18.75">
      <c r="A104" s="20" t="s">
        <v>47</v>
      </c>
      <c r="B104" s="21" t="s">
        <v>26</v>
      </c>
      <c r="C104" s="21" t="s">
        <v>16</v>
      </c>
      <c r="D104" s="21" t="s">
        <v>13</v>
      </c>
      <c r="E104" s="9"/>
      <c r="F104" s="9"/>
      <c r="G104" s="65">
        <f>G116+G105+G109+G119</f>
        <v>7101.65511</v>
      </c>
      <c r="H104" s="65">
        <f>H116+H105+H109+H119</f>
        <v>7040.291109999999</v>
      </c>
      <c r="I104" s="32">
        <f t="shared" si="3"/>
        <v>99.1359197391381</v>
      </c>
      <c r="J104" s="11"/>
      <c r="K104" s="11"/>
      <c r="L104" s="10"/>
      <c r="M104" s="10"/>
    </row>
    <row r="105" spans="1:9" ht="95.25" customHeight="1">
      <c r="A105" s="43" t="s">
        <v>212</v>
      </c>
      <c r="B105" s="21" t="s">
        <v>26</v>
      </c>
      <c r="C105" s="21" t="s">
        <v>16</v>
      </c>
      <c r="D105" s="21" t="s">
        <v>13</v>
      </c>
      <c r="E105" s="46" t="s">
        <v>110</v>
      </c>
      <c r="F105" s="9"/>
      <c r="G105" s="65">
        <f>G106</f>
        <v>2199.4239199999997</v>
      </c>
      <c r="H105" s="65">
        <f>H106</f>
        <v>2138.0599199999997</v>
      </c>
      <c r="I105" s="32">
        <f>H105/G105*100</f>
        <v>97.20999669768072</v>
      </c>
    </row>
    <row r="106" spans="1:13" s="12" customFormat="1" ht="18.75" customHeight="1">
      <c r="A106" s="26" t="s">
        <v>155</v>
      </c>
      <c r="B106" s="9" t="s">
        <v>26</v>
      </c>
      <c r="C106" s="9" t="s">
        <v>16</v>
      </c>
      <c r="D106" s="9" t="s">
        <v>13</v>
      </c>
      <c r="E106" s="25" t="s">
        <v>111</v>
      </c>
      <c r="F106" s="9"/>
      <c r="G106" s="65">
        <f>G107+G108</f>
        <v>2199.4239199999997</v>
      </c>
      <c r="H106" s="65">
        <f>H107+H108</f>
        <v>2138.0599199999997</v>
      </c>
      <c r="I106" s="32">
        <f>H106/G106*100</f>
        <v>97.20999669768072</v>
      </c>
      <c r="J106" s="11"/>
      <c r="K106" s="11"/>
      <c r="L106" s="10"/>
      <c r="M106" s="10"/>
    </row>
    <row r="107" spans="1:13" s="12" customFormat="1" ht="31.5">
      <c r="A107" s="59" t="s">
        <v>112</v>
      </c>
      <c r="B107" s="9" t="s">
        <v>26</v>
      </c>
      <c r="C107" s="9" t="s">
        <v>16</v>
      </c>
      <c r="D107" s="9" t="s">
        <v>13</v>
      </c>
      <c r="E107" s="25" t="s">
        <v>161</v>
      </c>
      <c r="F107" s="58">
        <v>200</v>
      </c>
      <c r="G107" s="65">
        <f>1999.52593+199.62323</f>
        <v>2199.14916</v>
      </c>
      <c r="H107" s="65">
        <f>1938.16193+199.62323</f>
        <v>2137.78516</v>
      </c>
      <c r="I107" s="32">
        <f>H107/G107*100</f>
        <v>97.20964811681986</v>
      </c>
      <c r="J107" s="11"/>
      <c r="K107" s="11"/>
      <c r="L107" s="10"/>
      <c r="M107" s="10"/>
    </row>
    <row r="108" spans="1:13" s="12" customFormat="1" ht="15.75">
      <c r="A108" s="59" t="s">
        <v>162</v>
      </c>
      <c r="B108" s="9" t="s">
        <v>26</v>
      </c>
      <c r="C108" s="9" t="s">
        <v>16</v>
      </c>
      <c r="D108" s="9" t="s">
        <v>13</v>
      </c>
      <c r="E108" s="25" t="s">
        <v>161</v>
      </c>
      <c r="F108" s="58">
        <v>800</v>
      </c>
      <c r="G108" s="65">
        <v>0.27476</v>
      </c>
      <c r="H108" s="65">
        <v>0.27476</v>
      </c>
      <c r="I108" s="32">
        <f>H108/G108*100</f>
        <v>100</v>
      </c>
      <c r="J108" s="11"/>
      <c r="K108" s="11"/>
      <c r="L108" s="10"/>
      <c r="M108" s="10"/>
    </row>
    <row r="109" spans="1:9" ht="60.75" customHeight="1">
      <c r="A109" s="43" t="s">
        <v>213</v>
      </c>
      <c r="B109" s="21">
        <v>703</v>
      </c>
      <c r="C109" s="21" t="s">
        <v>16</v>
      </c>
      <c r="D109" s="21" t="s">
        <v>13</v>
      </c>
      <c r="E109" s="46" t="s">
        <v>107</v>
      </c>
      <c r="F109" s="9"/>
      <c r="G109" s="65">
        <f>G110+G114</f>
        <v>4727.63519</v>
      </c>
      <c r="H109" s="65">
        <f>H110+H114</f>
        <v>4727.63519</v>
      </c>
      <c r="I109" s="32">
        <f aca="true" t="shared" si="4" ref="I109:I115">H109/G109*100</f>
        <v>100</v>
      </c>
    </row>
    <row r="110" spans="1:9" ht="33" customHeight="1">
      <c r="A110" s="28" t="s">
        <v>126</v>
      </c>
      <c r="B110" s="9">
        <v>703</v>
      </c>
      <c r="C110" s="9" t="s">
        <v>16</v>
      </c>
      <c r="D110" s="9" t="s">
        <v>13</v>
      </c>
      <c r="E110" s="25" t="s">
        <v>108</v>
      </c>
      <c r="F110" s="9"/>
      <c r="G110" s="65">
        <f>G111+G113+G112</f>
        <v>3758.7567400000003</v>
      </c>
      <c r="H110" s="65">
        <f>H111+H113+H112</f>
        <v>3758.7567400000003</v>
      </c>
      <c r="I110" s="32">
        <f t="shared" si="4"/>
        <v>100</v>
      </c>
    </row>
    <row r="111" spans="1:9" ht="47.25">
      <c r="A111" s="29" t="s">
        <v>120</v>
      </c>
      <c r="B111" s="9">
        <v>703</v>
      </c>
      <c r="C111" s="9" t="s">
        <v>16</v>
      </c>
      <c r="D111" s="9" t="s">
        <v>13</v>
      </c>
      <c r="E111" s="25" t="s">
        <v>214</v>
      </c>
      <c r="F111" s="9" t="s">
        <v>14</v>
      </c>
      <c r="G111" s="65">
        <v>3518.6</v>
      </c>
      <c r="H111" s="65">
        <v>3518.6</v>
      </c>
      <c r="I111" s="32">
        <f t="shared" si="4"/>
        <v>100</v>
      </c>
    </row>
    <row r="112" spans="1:9" ht="51" customHeight="1">
      <c r="A112" s="29" t="s">
        <v>245</v>
      </c>
      <c r="B112" s="9">
        <v>703</v>
      </c>
      <c r="C112" s="9" t="s">
        <v>16</v>
      </c>
      <c r="D112" s="9" t="s">
        <v>13</v>
      </c>
      <c r="E112" s="25" t="s">
        <v>246</v>
      </c>
      <c r="F112" s="9" t="s">
        <v>14</v>
      </c>
      <c r="G112" s="65">
        <v>202.56917</v>
      </c>
      <c r="H112" s="65">
        <v>202.56917</v>
      </c>
      <c r="I112" s="32">
        <f t="shared" si="4"/>
        <v>100</v>
      </c>
    </row>
    <row r="113" spans="1:9" ht="63.75" customHeight="1">
      <c r="A113" s="29" t="s">
        <v>247</v>
      </c>
      <c r="B113" s="9">
        <v>703</v>
      </c>
      <c r="C113" s="9" t="s">
        <v>16</v>
      </c>
      <c r="D113" s="9" t="s">
        <v>13</v>
      </c>
      <c r="E113" s="25" t="s">
        <v>164</v>
      </c>
      <c r="F113" s="9" t="s">
        <v>14</v>
      </c>
      <c r="G113" s="65">
        <v>37.58757</v>
      </c>
      <c r="H113" s="65">
        <v>37.58757</v>
      </c>
      <c r="I113" s="32">
        <f t="shared" si="4"/>
        <v>100</v>
      </c>
    </row>
    <row r="114" spans="1:9" ht="31.5">
      <c r="A114" s="26" t="s">
        <v>156</v>
      </c>
      <c r="B114" s="9">
        <v>703</v>
      </c>
      <c r="C114" s="9" t="s">
        <v>16</v>
      </c>
      <c r="D114" s="9" t="s">
        <v>13</v>
      </c>
      <c r="E114" s="25" t="s">
        <v>115</v>
      </c>
      <c r="F114" s="9"/>
      <c r="G114" s="65">
        <f>G115</f>
        <v>968.8784499999999</v>
      </c>
      <c r="H114" s="65">
        <f>H115</f>
        <v>968.8784499999999</v>
      </c>
      <c r="I114" s="32">
        <f t="shared" si="4"/>
        <v>100</v>
      </c>
    </row>
    <row r="115" spans="1:9" ht="47.25" customHeight="1">
      <c r="A115" s="26" t="s">
        <v>121</v>
      </c>
      <c r="B115" s="9">
        <v>703</v>
      </c>
      <c r="C115" s="9" t="s">
        <v>16</v>
      </c>
      <c r="D115" s="9" t="s">
        <v>13</v>
      </c>
      <c r="E115" s="25" t="s">
        <v>116</v>
      </c>
      <c r="F115" s="9" t="s">
        <v>14</v>
      </c>
      <c r="G115" s="65">
        <f>239+622.53247+107.34598</f>
        <v>968.8784499999999</v>
      </c>
      <c r="H115" s="65">
        <f>239+622.53247+107.34598</f>
        <v>968.8784499999999</v>
      </c>
      <c r="I115" s="32">
        <f t="shared" si="4"/>
        <v>100</v>
      </c>
    </row>
    <row r="116" spans="1:9" ht="19.5" customHeight="1">
      <c r="A116" s="61" t="s">
        <v>72</v>
      </c>
      <c r="B116" s="21">
        <v>703</v>
      </c>
      <c r="C116" s="21" t="s">
        <v>16</v>
      </c>
      <c r="D116" s="21" t="s">
        <v>13</v>
      </c>
      <c r="E116" s="55">
        <v>99</v>
      </c>
      <c r="F116" s="9"/>
      <c r="G116" s="63">
        <f>G118</f>
        <v>75.78</v>
      </c>
      <c r="H116" s="63">
        <f>H118</f>
        <v>75.78</v>
      </c>
      <c r="I116" s="32">
        <f t="shared" si="3"/>
        <v>100</v>
      </c>
    </row>
    <row r="117" spans="1:9" ht="15.75">
      <c r="A117" s="29" t="s">
        <v>65</v>
      </c>
      <c r="B117" s="9" t="s">
        <v>26</v>
      </c>
      <c r="C117" s="9" t="s">
        <v>16</v>
      </c>
      <c r="D117" s="9" t="s">
        <v>13</v>
      </c>
      <c r="E117" s="56" t="s">
        <v>74</v>
      </c>
      <c r="F117" s="9"/>
      <c r="G117" s="63">
        <f>G118</f>
        <v>75.78</v>
      </c>
      <c r="H117" s="63">
        <f>H118</f>
        <v>75.78</v>
      </c>
      <c r="I117" s="32">
        <f t="shared" si="3"/>
        <v>100</v>
      </c>
    </row>
    <row r="118" spans="1:9" ht="31.5">
      <c r="A118" s="30" t="s">
        <v>119</v>
      </c>
      <c r="B118" s="9" t="s">
        <v>26</v>
      </c>
      <c r="C118" s="9" t="s">
        <v>16</v>
      </c>
      <c r="D118" s="9" t="s">
        <v>13</v>
      </c>
      <c r="E118" s="25" t="s">
        <v>117</v>
      </c>
      <c r="F118" s="9" t="s">
        <v>14</v>
      </c>
      <c r="G118" s="63">
        <v>75.78</v>
      </c>
      <c r="H118" s="63">
        <v>75.78</v>
      </c>
      <c r="I118" s="32">
        <f t="shared" si="3"/>
        <v>100</v>
      </c>
    </row>
    <row r="119" spans="1:9" ht="56.25">
      <c r="A119" s="43" t="s">
        <v>174</v>
      </c>
      <c r="B119" s="9" t="s">
        <v>26</v>
      </c>
      <c r="C119" s="9" t="s">
        <v>16</v>
      </c>
      <c r="D119" s="9" t="s">
        <v>13</v>
      </c>
      <c r="E119" s="42" t="s">
        <v>175</v>
      </c>
      <c r="F119" s="9"/>
      <c r="G119" s="65">
        <f>G120</f>
        <v>98.816</v>
      </c>
      <c r="H119" s="65">
        <f>H120</f>
        <v>98.816</v>
      </c>
      <c r="I119" s="32">
        <f>H119/G119*100</f>
        <v>100</v>
      </c>
    </row>
    <row r="120" spans="1:9" ht="31.5">
      <c r="A120" s="28" t="s">
        <v>176</v>
      </c>
      <c r="B120" s="9" t="s">
        <v>26</v>
      </c>
      <c r="C120" s="9" t="s">
        <v>16</v>
      </c>
      <c r="D120" s="9" t="s">
        <v>13</v>
      </c>
      <c r="E120" s="25" t="s">
        <v>177</v>
      </c>
      <c r="F120" s="9"/>
      <c r="G120" s="65">
        <f>G121</f>
        <v>98.816</v>
      </c>
      <c r="H120" s="65">
        <f>H121</f>
        <v>98.816</v>
      </c>
      <c r="I120" s="32">
        <f>H120/G120*100</f>
        <v>100</v>
      </c>
    </row>
    <row r="121" spans="1:9" ht="63">
      <c r="A121" s="28" t="s">
        <v>249</v>
      </c>
      <c r="B121" s="9" t="s">
        <v>26</v>
      </c>
      <c r="C121" s="9" t="s">
        <v>16</v>
      </c>
      <c r="D121" s="9" t="s">
        <v>13</v>
      </c>
      <c r="E121" s="25" t="s">
        <v>248</v>
      </c>
      <c r="F121" s="9" t="s">
        <v>14</v>
      </c>
      <c r="G121" s="65">
        <v>98.816</v>
      </c>
      <c r="H121" s="65">
        <v>98.816</v>
      </c>
      <c r="I121" s="32">
        <f>H121/G121*100</f>
        <v>100</v>
      </c>
    </row>
    <row r="122" spans="1:9" ht="37.5">
      <c r="A122" s="19" t="s">
        <v>48</v>
      </c>
      <c r="B122" s="21" t="s">
        <v>26</v>
      </c>
      <c r="C122" s="21" t="s">
        <v>16</v>
      </c>
      <c r="D122" s="21" t="s">
        <v>16</v>
      </c>
      <c r="E122" s="9"/>
      <c r="F122" s="9"/>
      <c r="G122" s="65">
        <f aca="true" t="shared" si="5" ref="G122:H124">G123</f>
        <v>888.84165</v>
      </c>
      <c r="H122" s="65">
        <f t="shared" si="5"/>
        <v>888.84165</v>
      </c>
      <c r="I122" s="32">
        <f t="shared" si="3"/>
        <v>100</v>
      </c>
    </row>
    <row r="123" spans="1:9" ht="115.5" customHeight="1">
      <c r="A123" s="43" t="s">
        <v>215</v>
      </c>
      <c r="B123" s="21">
        <v>703</v>
      </c>
      <c r="C123" s="21" t="s">
        <v>16</v>
      </c>
      <c r="D123" s="21" t="s">
        <v>16</v>
      </c>
      <c r="E123" s="46" t="s">
        <v>77</v>
      </c>
      <c r="F123" s="9"/>
      <c r="G123" s="65">
        <f t="shared" si="5"/>
        <v>888.84165</v>
      </c>
      <c r="H123" s="65">
        <f t="shared" si="5"/>
        <v>888.84165</v>
      </c>
      <c r="I123" s="32">
        <f t="shared" si="3"/>
        <v>100</v>
      </c>
    </row>
    <row r="124" spans="1:9" ht="31.5">
      <c r="A124" s="28" t="s">
        <v>127</v>
      </c>
      <c r="B124" s="9">
        <v>703</v>
      </c>
      <c r="C124" s="9" t="s">
        <v>16</v>
      </c>
      <c r="D124" s="9" t="s">
        <v>16</v>
      </c>
      <c r="E124" s="25" t="s">
        <v>78</v>
      </c>
      <c r="F124" s="9"/>
      <c r="G124" s="65">
        <f t="shared" si="5"/>
        <v>888.84165</v>
      </c>
      <c r="H124" s="65">
        <f t="shared" si="5"/>
        <v>888.84165</v>
      </c>
      <c r="I124" s="32">
        <f t="shared" si="3"/>
        <v>100</v>
      </c>
    </row>
    <row r="125" spans="1:9" ht="95.25" customHeight="1">
      <c r="A125" s="8" t="s">
        <v>128</v>
      </c>
      <c r="B125" s="9">
        <v>703</v>
      </c>
      <c r="C125" s="9" t="s">
        <v>16</v>
      </c>
      <c r="D125" s="9" t="s">
        <v>16</v>
      </c>
      <c r="E125" s="25" t="s">
        <v>37</v>
      </c>
      <c r="F125" s="9" t="s">
        <v>10</v>
      </c>
      <c r="G125" s="65">
        <v>888.84165</v>
      </c>
      <c r="H125" s="65">
        <v>888.84165</v>
      </c>
      <c r="I125" s="32">
        <f t="shared" si="3"/>
        <v>100</v>
      </c>
    </row>
    <row r="126" spans="1:13" ht="21.75" customHeight="1">
      <c r="A126" s="33" t="s">
        <v>58</v>
      </c>
      <c r="B126" s="34" t="s">
        <v>26</v>
      </c>
      <c r="C126" s="34" t="s">
        <v>18</v>
      </c>
      <c r="D126" s="34"/>
      <c r="E126" s="39"/>
      <c r="F126" s="39"/>
      <c r="G126" s="66">
        <f>G127</f>
        <v>13122.67209</v>
      </c>
      <c r="H126" s="66">
        <f>H127</f>
        <v>13122.67209</v>
      </c>
      <c r="I126" s="32">
        <f t="shared" si="3"/>
        <v>100</v>
      </c>
      <c r="J126" s="14"/>
      <c r="K126" s="14"/>
      <c r="L126" s="13"/>
      <c r="M126" s="13"/>
    </row>
    <row r="127" spans="1:13" ht="18.75">
      <c r="A127" s="19" t="s">
        <v>49</v>
      </c>
      <c r="B127" s="21" t="s">
        <v>26</v>
      </c>
      <c r="C127" s="21" t="s">
        <v>18</v>
      </c>
      <c r="D127" s="21" t="s">
        <v>8</v>
      </c>
      <c r="E127" s="9"/>
      <c r="F127" s="9"/>
      <c r="G127" s="65">
        <f>G131+G128</f>
        <v>13122.67209</v>
      </c>
      <c r="H127" s="65">
        <f>H131+H128</f>
        <v>13122.67209</v>
      </c>
      <c r="I127" s="32">
        <f t="shared" si="3"/>
        <v>100</v>
      </c>
      <c r="J127" s="14"/>
      <c r="K127" s="14"/>
      <c r="L127" s="13"/>
      <c r="M127" s="13"/>
    </row>
    <row r="128" spans="1:13" ht="124.5" customHeight="1">
      <c r="A128" s="43" t="s">
        <v>215</v>
      </c>
      <c r="B128" s="21" t="s">
        <v>26</v>
      </c>
      <c r="C128" s="21" t="s">
        <v>18</v>
      </c>
      <c r="D128" s="21" t="s">
        <v>8</v>
      </c>
      <c r="E128" s="46" t="s">
        <v>23</v>
      </c>
      <c r="F128" s="5"/>
      <c r="G128" s="65">
        <f>G129</f>
        <v>2409.16088</v>
      </c>
      <c r="H128" s="65">
        <f>H129</f>
        <v>2409.16088</v>
      </c>
      <c r="I128" s="32">
        <f t="shared" si="3"/>
        <v>100</v>
      </c>
      <c r="J128" s="14"/>
      <c r="K128" s="14"/>
      <c r="L128" s="13"/>
      <c r="M128" s="13"/>
    </row>
    <row r="129" spans="1:13" ht="33.75" customHeight="1">
      <c r="A129" s="28" t="s">
        <v>127</v>
      </c>
      <c r="B129" s="9" t="s">
        <v>26</v>
      </c>
      <c r="C129" s="9" t="s">
        <v>18</v>
      </c>
      <c r="D129" s="9" t="s">
        <v>8</v>
      </c>
      <c r="E129" s="25" t="s">
        <v>94</v>
      </c>
      <c r="F129" s="5"/>
      <c r="G129" s="65">
        <f>G130</f>
        <v>2409.16088</v>
      </c>
      <c r="H129" s="65">
        <f>H130</f>
        <v>2409.16088</v>
      </c>
      <c r="I129" s="32">
        <f t="shared" si="3"/>
        <v>100</v>
      </c>
      <c r="J129" s="14"/>
      <c r="K129" s="14"/>
      <c r="L129" s="13"/>
      <c r="M129" s="13"/>
    </row>
    <row r="130" spans="1:13" ht="64.5" customHeight="1">
      <c r="A130" s="26" t="s">
        <v>132</v>
      </c>
      <c r="B130" s="9" t="s">
        <v>26</v>
      </c>
      <c r="C130" s="9" t="s">
        <v>18</v>
      </c>
      <c r="D130" s="9" t="s">
        <v>8</v>
      </c>
      <c r="E130" s="25" t="s">
        <v>95</v>
      </c>
      <c r="F130" s="9" t="s">
        <v>10</v>
      </c>
      <c r="G130" s="65">
        <v>2409.16088</v>
      </c>
      <c r="H130" s="65">
        <v>2409.16088</v>
      </c>
      <c r="I130" s="32">
        <f t="shared" si="3"/>
        <v>100</v>
      </c>
      <c r="J130" s="14"/>
      <c r="K130" s="14"/>
      <c r="L130" s="13"/>
      <c r="M130" s="13"/>
    </row>
    <row r="131" spans="1:13" ht="58.5" customHeight="1">
      <c r="A131" s="44" t="s">
        <v>216</v>
      </c>
      <c r="B131" s="21">
        <v>703</v>
      </c>
      <c r="C131" s="21" t="s">
        <v>18</v>
      </c>
      <c r="D131" s="21" t="s">
        <v>8</v>
      </c>
      <c r="E131" s="46" t="s">
        <v>79</v>
      </c>
      <c r="F131" s="9"/>
      <c r="G131" s="65">
        <f>G132</f>
        <v>10713.51121</v>
      </c>
      <c r="H131" s="65">
        <f>H132</f>
        <v>10713.51121</v>
      </c>
      <c r="I131" s="32">
        <f t="shared" si="3"/>
        <v>100</v>
      </c>
      <c r="J131" s="14"/>
      <c r="K131" s="14"/>
      <c r="L131" s="13"/>
      <c r="M131" s="13"/>
    </row>
    <row r="132" spans="1:13" ht="31.5">
      <c r="A132" s="28" t="s">
        <v>129</v>
      </c>
      <c r="B132" s="9">
        <v>703</v>
      </c>
      <c r="C132" s="9" t="s">
        <v>18</v>
      </c>
      <c r="D132" s="9" t="s">
        <v>8</v>
      </c>
      <c r="E132" s="25" t="s">
        <v>80</v>
      </c>
      <c r="F132" s="9"/>
      <c r="G132" s="65">
        <f>G133+G134+G135</f>
        <v>10713.51121</v>
      </c>
      <c r="H132" s="65">
        <f>H133+H134+H135</f>
        <v>10713.51121</v>
      </c>
      <c r="I132" s="32">
        <f t="shared" si="3"/>
        <v>100</v>
      </c>
      <c r="J132" s="14"/>
      <c r="K132" s="14"/>
      <c r="L132" s="13"/>
      <c r="M132" s="13"/>
    </row>
    <row r="133" spans="1:13" ht="47.25" customHeight="1">
      <c r="A133" s="8" t="s">
        <v>130</v>
      </c>
      <c r="B133" s="9">
        <v>703</v>
      </c>
      <c r="C133" s="9" t="s">
        <v>18</v>
      </c>
      <c r="D133" s="9" t="s">
        <v>8</v>
      </c>
      <c r="E133" s="25" t="s">
        <v>38</v>
      </c>
      <c r="F133" s="9" t="s">
        <v>19</v>
      </c>
      <c r="G133" s="65">
        <v>6915.11121</v>
      </c>
      <c r="H133" s="65">
        <v>6915.11121</v>
      </c>
      <c r="I133" s="32">
        <f t="shared" si="3"/>
        <v>100</v>
      </c>
      <c r="J133" s="14"/>
      <c r="K133" s="14"/>
      <c r="L133" s="13"/>
      <c r="M133" s="13"/>
    </row>
    <row r="134" spans="1:13" ht="117.75" customHeight="1">
      <c r="A134" s="8" t="s">
        <v>250</v>
      </c>
      <c r="B134" s="9">
        <v>703</v>
      </c>
      <c r="C134" s="9" t="s">
        <v>18</v>
      </c>
      <c r="D134" s="9" t="s">
        <v>8</v>
      </c>
      <c r="E134" s="25" t="s">
        <v>252</v>
      </c>
      <c r="F134" s="9" t="s">
        <v>19</v>
      </c>
      <c r="G134" s="7">
        <v>212.1</v>
      </c>
      <c r="H134" s="7">
        <v>212.1</v>
      </c>
      <c r="I134" s="32">
        <f t="shared" si="3"/>
        <v>100</v>
      </c>
      <c r="J134" s="14"/>
      <c r="K134" s="14"/>
      <c r="L134" s="13"/>
      <c r="M134" s="13"/>
    </row>
    <row r="135" spans="1:9" ht="96" customHeight="1">
      <c r="A135" s="8" t="s">
        <v>251</v>
      </c>
      <c r="B135" s="9">
        <v>703</v>
      </c>
      <c r="C135" s="9" t="s">
        <v>18</v>
      </c>
      <c r="D135" s="9" t="s">
        <v>8</v>
      </c>
      <c r="E135" s="25" t="s">
        <v>157</v>
      </c>
      <c r="F135" s="9" t="s">
        <v>19</v>
      </c>
      <c r="G135" s="63">
        <v>3586.3</v>
      </c>
      <c r="H135" s="72">
        <v>3586.3</v>
      </c>
      <c r="I135" s="32">
        <f t="shared" si="3"/>
        <v>100</v>
      </c>
    </row>
    <row r="136" spans="1:9" ht="19.5" customHeight="1">
      <c r="A136" s="33" t="s">
        <v>59</v>
      </c>
      <c r="B136" s="34" t="s">
        <v>26</v>
      </c>
      <c r="C136" s="34" t="s">
        <v>21</v>
      </c>
      <c r="D136" s="34"/>
      <c r="E136" s="39"/>
      <c r="F136" s="39"/>
      <c r="G136" s="66">
        <f>G137+G141+G145</f>
        <v>1711.76782</v>
      </c>
      <c r="H136" s="66">
        <f>H137+H141+H145</f>
        <v>1711.76782</v>
      </c>
      <c r="I136" s="32">
        <f t="shared" si="3"/>
        <v>100</v>
      </c>
    </row>
    <row r="137" spans="1:9" ht="18.75">
      <c r="A137" s="19" t="s">
        <v>50</v>
      </c>
      <c r="B137" s="21" t="s">
        <v>26</v>
      </c>
      <c r="C137" s="21" t="s">
        <v>21</v>
      </c>
      <c r="D137" s="21" t="s">
        <v>8</v>
      </c>
      <c r="E137" s="9"/>
      <c r="F137" s="9"/>
      <c r="G137" s="65">
        <f aca="true" t="shared" si="6" ref="G137:H139">G138</f>
        <v>554.03376</v>
      </c>
      <c r="H137" s="65">
        <f t="shared" si="6"/>
        <v>554.03376</v>
      </c>
      <c r="I137" s="32">
        <f t="shared" si="3"/>
        <v>100</v>
      </c>
    </row>
    <row r="138" spans="1:9" ht="37.5">
      <c r="A138" s="19" t="s">
        <v>225</v>
      </c>
      <c r="B138" s="21" t="s">
        <v>26</v>
      </c>
      <c r="C138" s="50">
        <v>10</v>
      </c>
      <c r="D138" s="21" t="s">
        <v>8</v>
      </c>
      <c r="E138" s="46" t="s">
        <v>81</v>
      </c>
      <c r="F138" s="9"/>
      <c r="G138" s="65">
        <f t="shared" si="6"/>
        <v>554.03376</v>
      </c>
      <c r="H138" s="65">
        <f t="shared" si="6"/>
        <v>554.03376</v>
      </c>
      <c r="I138" s="32">
        <f t="shared" si="3"/>
        <v>100</v>
      </c>
    </row>
    <row r="139" spans="1:13" ht="31.5">
      <c r="A139" s="26" t="s">
        <v>64</v>
      </c>
      <c r="B139" s="9" t="s">
        <v>26</v>
      </c>
      <c r="C139" s="6">
        <v>10</v>
      </c>
      <c r="D139" s="9" t="s">
        <v>8</v>
      </c>
      <c r="E139" s="25" t="s">
        <v>82</v>
      </c>
      <c r="F139" s="9"/>
      <c r="G139" s="65">
        <f t="shared" si="6"/>
        <v>554.03376</v>
      </c>
      <c r="H139" s="65">
        <f t="shared" si="6"/>
        <v>554.03376</v>
      </c>
      <c r="I139" s="32">
        <f t="shared" si="3"/>
        <v>100</v>
      </c>
      <c r="J139" s="14"/>
      <c r="K139" s="14"/>
      <c r="L139" s="13"/>
      <c r="M139" s="13"/>
    </row>
    <row r="140" spans="1:13" ht="48" customHeight="1">
      <c r="A140" s="8" t="s">
        <v>153</v>
      </c>
      <c r="B140" s="9" t="s">
        <v>26</v>
      </c>
      <c r="C140" s="9" t="s">
        <v>21</v>
      </c>
      <c r="D140" s="9" t="s">
        <v>8</v>
      </c>
      <c r="E140" s="25" t="s">
        <v>31</v>
      </c>
      <c r="F140" s="9" t="s">
        <v>20</v>
      </c>
      <c r="G140" s="65">
        <v>554.03376</v>
      </c>
      <c r="H140" s="65">
        <v>554.03376</v>
      </c>
      <c r="I140" s="32">
        <f t="shared" si="3"/>
        <v>100</v>
      </c>
      <c r="J140" s="14"/>
      <c r="K140" s="14"/>
      <c r="L140" s="13"/>
      <c r="M140" s="13"/>
    </row>
    <row r="141" spans="1:13" ht="18.75">
      <c r="A141" s="19" t="s">
        <v>51</v>
      </c>
      <c r="B141" s="21">
        <v>703</v>
      </c>
      <c r="C141" s="21" t="s">
        <v>21</v>
      </c>
      <c r="D141" s="21" t="s">
        <v>13</v>
      </c>
      <c r="E141" s="21"/>
      <c r="F141" s="9"/>
      <c r="G141" s="65">
        <f aca="true" t="shared" si="7" ref="G141:H143">G142</f>
        <v>619.2</v>
      </c>
      <c r="H141" s="65">
        <f t="shared" si="7"/>
        <v>619.2</v>
      </c>
      <c r="I141" s="32">
        <f t="shared" si="3"/>
        <v>100</v>
      </c>
      <c r="J141" s="14"/>
      <c r="K141" s="14"/>
      <c r="L141" s="13"/>
      <c r="M141" s="13"/>
    </row>
    <row r="142" spans="1:9" ht="21.75" customHeight="1">
      <c r="A142" s="61" t="s">
        <v>72</v>
      </c>
      <c r="B142" s="21" t="s">
        <v>26</v>
      </c>
      <c r="C142" s="21" t="s">
        <v>21</v>
      </c>
      <c r="D142" s="21" t="s">
        <v>13</v>
      </c>
      <c r="E142" s="46" t="s">
        <v>73</v>
      </c>
      <c r="F142" s="6"/>
      <c r="G142" s="65">
        <f t="shared" si="7"/>
        <v>619.2</v>
      </c>
      <c r="H142" s="65">
        <f t="shared" si="7"/>
        <v>619.2</v>
      </c>
      <c r="I142" s="32">
        <f t="shared" si="3"/>
        <v>100</v>
      </c>
    </row>
    <row r="143" spans="1:9" ht="15.75">
      <c r="A143" s="29" t="s">
        <v>65</v>
      </c>
      <c r="B143" s="9" t="s">
        <v>26</v>
      </c>
      <c r="C143" s="9" t="s">
        <v>21</v>
      </c>
      <c r="D143" s="9" t="s">
        <v>13</v>
      </c>
      <c r="E143" s="25" t="s">
        <v>66</v>
      </c>
      <c r="F143" s="6"/>
      <c r="G143" s="65">
        <f t="shared" si="7"/>
        <v>619.2</v>
      </c>
      <c r="H143" s="65">
        <f t="shared" si="7"/>
        <v>619.2</v>
      </c>
      <c r="I143" s="32">
        <f t="shared" si="3"/>
        <v>100</v>
      </c>
    </row>
    <row r="144" spans="1:9" ht="31.5">
      <c r="A144" s="8" t="s">
        <v>114</v>
      </c>
      <c r="B144" s="9">
        <v>703</v>
      </c>
      <c r="C144" s="9" t="s">
        <v>21</v>
      </c>
      <c r="D144" s="9" t="s">
        <v>13</v>
      </c>
      <c r="E144" s="25" t="s">
        <v>106</v>
      </c>
      <c r="F144" s="58">
        <v>500</v>
      </c>
      <c r="G144" s="65">
        <v>619.2</v>
      </c>
      <c r="H144" s="65">
        <v>619.2</v>
      </c>
      <c r="I144" s="32">
        <f t="shared" si="3"/>
        <v>100</v>
      </c>
    </row>
    <row r="145" spans="1:9" ht="18.75">
      <c r="A145" s="23" t="s">
        <v>217</v>
      </c>
      <c r="B145" s="21">
        <v>703</v>
      </c>
      <c r="C145" s="21" t="s">
        <v>21</v>
      </c>
      <c r="D145" s="21" t="s">
        <v>11</v>
      </c>
      <c r="E145" s="25"/>
      <c r="F145" s="58"/>
      <c r="G145" s="65">
        <f aca="true" t="shared" si="8" ref="G145:H147">G146</f>
        <v>538.53406</v>
      </c>
      <c r="H145" s="65">
        <f t="shared" si="8"/>
        <v>538.53406</v>
      </c>
      <c r="I145" s="32">
        <f>H145/G145*100</f>
        <v>100</v>
      </c>
    </row>
    <row r="146" spans="1:13" ht="60" customHeight="1">
      <c r="A146" s="44" t="s">
        <v>224</v>
      </c>
      <c r="B146" s="21">
        <v>703</v>
      </c>
      <c r="C146" s="21" t="s">
        <v>21</v>
      </c>
      <c r="D146" s="21" t="s">
        <v>11</v>
      </c>
      <c r="E146" s="46" t="s">
        <v>83</v>
      </c>
      <c r="F146" s="9"/>
      <c r="G146" s="65">
        <f t="shared" si="8"/>
        <v>538.53406</v>
      </c>
      <c r="H146" s="65">
        <f t="shared" si="8"/>
        <v>538.53406</v>
      </c>
      <c r="I146" s="32">
        <f>H146/G146*100</f>
        <v>100</v>
      </c>
      <c r="J146" s="14"/>
      <c r="K146" s="14"/>
      <c r="L146" s="13"/>
      <c r="M146" s="13"/>
    </row>
    <row r="147" spans="1:13" ht="33" customHeight="1">
      <c r="A147" s="26" t="s">
        <v>145</v>
      </c>
      <c r="B147" s="9">
        <v>703</v>
      </c>
      <c r="C147" s="9" t="s">
        <v>21</v>
      </c>
      <c r="D147" s="9" t="s">
        <v>11</v>
      </c>
      <c r="E147" s="25" t="s">
        <v>84</v>
      </c>
      <c r="F147" s="9"/>
      <c r="G147" s="65">
        <f t="shared" si="8"/>
        <v>538.53406</v>
      </c>
      <c r="H147" s="65">
        <f t="shared" si="8"/>
        <v>538.53406</v>
      </c>
      <c r="I147" s="32">
        <f>H147/G147*100</f>
        <v>100</v>
      </c>
      <c r="J147" s="14"/>
      <c r="K147" s="14"/>
      <c r="L147" s="13"/>
      <c r="M147" s="13"/>
    </row>
    <row r="148" spans="1:9" ht="31.5">
      <c r="A148" s="8" t="s">
        <v>146</v>
      </c>
      <c r="B148" s="9">
        <v>703</v>
      </c>
      <c r="C148" s="9" t="s">
        <v>21</v>
      </c>
      <c r="D148" s="9" t="s">
        <v>11</v>
      </c>
      <c r="E148" s="25" t="s">
        <v>218</v>
      </c>
      <c r="F148" s="9" t="s">
        <v>24</v>
      </c>
      <c r="G148" s="65">
        <v>538.53406</v>
      </c>
      <c r="H148" s="65">
        <v>538.53406</v>
      </c>
      <c r="I148" s="32">
        <f>H148/G148*100</f>
        <v>100</v>
      </c>
    </row>
    <row r="149" spans="1:9" ht="18.75">
      <c r="A149" s="33" t="s">
        <v>60</v>
      </c>
      <c r="B149" s="34">
        <v>703</v>
      </c>
      <c r="C149" s="34" t="s">
        <v>22</v>
      </c>
      <c r="D149" s="34"/>
      <c r="E149" s="39"/>
      <c r="F149" s="39"/>
      <c r="G149" s="66">
        <f>G150+G156</f>
        <v>88017.90857</v>
      </c>
      <c r="H149" s="66">
        <f>H150+H156</f>
        <v>88017.90857</v>
      </c>
      <c r="I149" s="32">
        <f t="shared" si="3"/>
        <v>100</v>
      </c>
    </row>
    <row r="150" spans="1:9" ht="18.75">
      <c r="A150" s="19" t="s">
        <v>52</v>
      </c>
      <c r="B150" s="21">
        <v>703</v>
      </c>
      <c r="C150" s="21" t="s">
        <v>22</v>
      </c>
      <c r="D150" s="21" t="s">
        <v>8</v>
      </c>
      <c r="E150" s="9"/>
      <c r="F150" s="9"/>
      <c r="G150" s="65">
        <f>G151</f>
        <v>6242.89494</v>
      </c>
      <c r="H150" s="65">
        <f>H151</f>
        <v>6242.89494</v>
      </c>
      <c r="I150" s="32">
        <f t="shared" si="3"/>
        <v>100</v>
      </c>
    </row>
    <row r="151" spans="1:9" ht="61.5" customHeight="1">
      <c r="A151" s="43" t="s">
        <v>223</v>
      </c>
      <c r="B151" s="21">
        <v>703</v>
      </c>
      <c r="C151" s="21" t="s">
        <v>22</v>
      </c>
      <c r="D151" s="21" t="s">
        <v>8</v>
      </c>
      <c r="E151" s="46" t="s">
        <v>85</v>
      </c>
      <c r="F151" s="9"/>
      <c r="G151" s="65">
        <f>G152</f>
        <v>6242.89494</v>
      </c>
      <c r="H151" s="65">
        <f>H152</f>
        <v>6242.89494</v>
      </c>
      <c r="I151" s="32">
        <f aca="true" t="shared" si="9" ref="I151:I171">H151/G151*100</f>
        <v>100</v>
      </c>
    </row>
    <row r="152" spans="1:9" ht="47.25">
      <c r="A152" s="26" t="s">
        <v>147</v>
      </c>
      <c r="B152" s="9">
        <v>703</v>
      </c>
      <c r="C152" s="9" t="s">
        <v>22</v>
      </c>
      <c r="D152" s="9" t="s">
        <v>8</v>
      </c>
      <c r="E152" s="25" t="s">
        <v>87</v>
      </c>
      <c r="F152" s="9"/>
      <c r="G152" s="65">
        <f>G153+G154+G155</f>
        <v>6242.89494</v>
      </c>
      <c r="H152" s="65">
        <f>H153+H154+H155</f>
        <v>6242.89494</v>
      </c>
      <c r="I152" s="32">
        <f t="shared" si="9"/>
        <v>100</v>
      </c>
    </row>
    <row r="153" spans="1:9" ht="78.75" customHeight="1">
      <c r="A153" s="8" t="s">
        <v>148</v>
      </c>
      <c r="B153" s="9">
        <v>703</v>
      </c>
      <c r="C153" s="9" t="s">
        <v>22</v>
      </c>
      <c r="D153" s="9" t="s">
        <v>8</v>
      </c>
      <c r="E153" s="25" t="s">
        <v>39</v>
      </c>
      <c r="F153" s="9" t="s">
        <v>10</v>
      </c>
      <c r="G153" s="65">
        <v>3750.1</v>
      </c>
      <c r="H153" s="65">
        <v>3750.1</v>
      </c>
      <c r="I153" s="32">
        <f t="shared" si="9"/>
        <v>100</v>
      </c>
    </row>
    <row r="154" spans="1:9" ht="50.25" customHeight="1">
      <c r="A154" s="8" t="s">
        <v>150</v>
      </c>
      <c r="B154" s="9">
        <v>703</v>
      </c>
      <c r="C154" s="9" t="s">
        <v>22</v>
      </c>
      <c r="D154" s="9" t="s">
        <v>8</v>
      </c>
      <c r="E154" s="25" t="s">
        <v>39</v>
      </c>
      <c r="F154" s="9" t="s">
        <v>14</v>
      </c>
      <c r="G154" s="65">
        <v>1596.90875</v>
      </c>
      <c r="H154" s="65">
        <v>1596.90875</v>
      </c>
      <c r="I154" s="32">
        <f t="shared" si="9"/>
        <v>100</v>
      </c>
    </row>
    <row r="155" spans="1:9" ht="32.25" customHeight="1">
      <c r="A155" s="8" t="s">
        <v>149</v>
      </c>
      <c r="B155" s="9" t="s">
        <v>26</v>
      </c>
      <c r="C155" s="9" t="s">
        <v>22</v>
      </c>
      <c r="D155" s="9" t="s">
        <v>8</v>
      </c>
      <c r="E155" s="25" t="s">
        <v>39</v>
      </c>
      <c r="F155" s="9" t="s">
        <v>12</v>
      </c>
      <c r="G155" s="65">
        <v>895.88619</v>
      </c>
      <c r="H155" s="65">
        <v>895.88619</v>
      </c>
      <c r="I155" s="32">
        <f t="shared" si="9"/>
        <v>100</v>
      </c>
    </row>
    <row r="156" spans="1:9" ht="18.75">
      <c r="A156" s="22" t="s">
        <v>53</v>
      </c>
      <c r="B156" s="21">
        <v>703</v>
      </c>
      <c r="C156" s="21" t="s">
        <v>22</v>
      </c>
      <c r="D156" s="21" t="s">
        <v>9</v>
      </c>
      <c r="E156" s="21"/>
      <c r="F156" s="9"/>
      <c r="G156" s="65">
        <f>G157</f>
        <v>81775.01363</v>
      </c>
      <c r="H156" s="65">
        <f>H157</f>
        <v>81775.01363</v>
      </c>
      <c r="I156" s="32">
        <f t="shared" si="9"/>
        <v>100</v>
      </c>
    </row>
    <row r="157" spans="1:9" ht="55.5" customHeight="1">
      <c r="A157" s="43" t="s">
        <v>223</v>
      </c>
      <c r="B157" s="21">
        <v>703</v>
      </c>
      <c r="C157" s="21" t="s">
        <v>22</v>
      </c>
      <c r="D157" s="21" t="s">
        <v>9</v>
      </c>
      <c r="E157" s="46" t="s">
        <v>85</v>
      </c>
      <c r="F157" s="9"/>
      <c r="G157" s="65">
        <f>G161+G164+G158</f>
        <v>81775.01363</v>
      </c>
      <c r="H157" s="65">
        <f>H161+H164+H158</f>
        <v>81775.01363</v>
      </c>
      <c r="I157" s="32">
        <f t="shared" si="9"/>
        <v>100</v>
      </c>
    </row>
    <row r="158" spans="1:9" ht="50.25" customHeight="1">
      <c r="A158" s="26" t="s">
        <v>147</v>
      </c>
      <c r="B158" s="9">
        <v>703</v>
      </c>
      <c r="C158" s="9" t="s">
        <v>22</v>
      </c>
      <c r="D158" s="9" t="s">
        <v>9</v>
      </c>
      <c r="E158" s="25" t="s">
        <v>87</v>
      </c>
      <c r="F158" s="9"/>
      <c r="G158" s="65">
        <f>G159+G160</f>
        <v>81260.88319000001</v>
      </c>
      <c r="H158" s="65">
        <f>H159+H160</f>
        <v>81260.88319000001</v>
      </c>
      <c r="I158" s="32">
        <f t="shared" si="9"/>
        <v>100</v>
      </c>
    </row>
    <row r="159" spans="1:9" ht="48.75" customHeight="1">
      <c r="A159" s="68" t="s">
        <v>168</v>
      </c>
      <c r="B159" s="9" t="s">
        <v>26</v>
      </c>
      <c r="C159" s="9" t="s">
        <v>22</v>
      </c>
      <c r="D159" s="9" t="s">
        <v>9</v>
      </c>
      <c r="E159" s="25" t="s">
        <v>167</v>
      </c>
      <c r="F159" s="9" t="s">
        <v>166</v>
      </c>
      <c r="G159" s="65">
        <v>977.97599</v>
      </c>
      <c r="H159" s="65">
        <v>977.97599</v>
      </c>
      <c r="I159" s="32">
        <f t="shared" si="9"/>
        <v>100</v>
      </c>
    </row>
    <row r="160" spans="1:9" ht="78.75">
      <c r="A160" s="68" t="s">
        <v>219</v>
      </c>
      <c r="B160" s="9" t="s">
        <v>26</v>
      </c>
      <c r="C160" s="9" t="s">
        <v>22</v>
      </c>
      <c r="D160" s="9" t="s">
        <v>9</v>
      </c>
      <c r="E160" s="25" t="s">
        <v>220</v>
      </c>
      <c r="F160" s="9" t="s">
        <v>166</v>
      </c>
      <c r="G160" s="65">
        <v>80282.9072</v>
      </c>
      <c r="H160" s="65">
        <v>80282.9072</v>
      </c>
      <c r="I160" s="32">
        <f>H160/G160*100</f>
        <v>100</v>
      </c>
    </row>
    <row r="161" spans="1:9" ht="31.5">
      <c r="A161" s="27" t="s">
        <v>152</v>
      </c>
      <c r="B161" s="9">
        <v>703</v>
      </c>
      <c r="C161" s="9" t="s">
        <v>22</v>
      </c>
      <c r="D161" s="9" t="s">
        <v>9</v>
      </c>
      <c r="E161" s="25" t="s">
        <v>86</v>
      </c>
      <c r="F161" s="9"/>
      <c r="G161" s="65">
        <f>G162</f>
        <v>224.13044</v>
      </c>
      <c r="H161" s="65">
        <f>H162</f>
        <v>224.13044</v>
      </c>
      <c r="I161" s="32">
        <f t="shared" si="9"/>
        <v>100</v>
      </c>
    </row>
    <row r="162" spans="1:9" ht="47.25">
      <c r="A162" s="8" t="s">
        <v>151</v>
      </c>
      <c r="B162" s="9">
        <v>703</v>
      </c>
      <c r="C162" s="9" t="s">
        <v>22</v>
      </c>
      <c r="D162" s="9" t="s">
        <v>9</v>
      </c>
      <c r="E162" s="25" t="s">
        <v>118</v>
      </c>
      <c r="F162" s="9" t="s">
        <v>14</v>
      </c>
      <c r="G162" s="65">
        <v>224.13044</v>
      </c>
      <c r="H162" s="65">
        <v>224.13044</v>
      </c>
      <c r="I162" s="32">
        <f t="shared" si="9"/>
        <v>100</v>
      </c>
    </row>
    <row r="163" spans="1:9" ht="56.25">
      <c r="A163" s="43" t="s">
        <v>174</v>
      </c>
      <c r="B163" s="21">
        <v>703</v>
      </c>
      <c r="C163" s="21" t="s">
        <v>22</v>
      </c>
      <c r="D163" s="21" t="s">
        <v>9</v>
      </c>
      <c r="E163" s="25" t="s">
        <v>175</v>
      </c>
      <c r="F163" s="9"/>
      <c r="G163" s="63">
        <f>G164</f>
        <v>290</v>
      </c>
      <c r="H163" s="63">
        <f>H164</f>
        <v>290</v>
      </c>
      <c r="I163" s="32">
        <f t="shared" si="9"/>
        <v>100</v>
      </c>
    </row>
    <row r="164" spans="1:9" ht="34.5" customHeight="1">
      <c r="A164" s="28" t="s">
        <v>176</v>
      </c>
      <c r="B164" s="9">
        <v>703</v>
      </c>
      <c r="C164" s="9" t="s">
        <v>22</v>
      </c>
      <c r="D164" s="9" t="s">
        <v>9</v>
      </c>
      <c r="E164" s="25" t="s">
        <v>253</v>
      </c>
      <c r="F164" s="9"/>
      <c r="G164" s="63">
        <f>G165</f>
        <v>290</v>
      </c>
      <c r="H164" s="63">
        <f>H165</f>
        <v>290</v>
      </c>
      <c r="I164" s="32">
        <f t="shared" si="9"/>
        <v>100</v>
      </c>
    </row>
    <row r="165" spans="1:9" ht="31.5">
      <c r="A165" s="28" t="s">
        <v>178</v>
      </c>
      <c r="B165" s="9" t="s">
        <v>26</v>
      </c>
      <c r="C165" s="9" t="s">
        <v>22</v>
      </c>
      <c r="D165" s="9" t="s">
        <v>9</v>
      </c>
      <c r="E165" s="25" t="s">
        <v>254</v>
      </c>
      <c r="F165" s="9" t="s">
        <v>12</v>
      </c>
      <c r="G165" s="63">
        <v>290</v>
      </c>
      <c r="H165" s="63">
        <v>290</v>
      </c>
      <c r="I165" s="32">
        <f t="shared" si="9"/>
        <v>100</v>
      </c>
    </row>
    <row r="166" spans="1:9" s="77" customFormat="1" ht="32.25" customHeight="1">
      <c r="A166" s="75" t="s">
        <v>258</v>
      </c>
      <c r="B166" s="39">
        <v>708</v>
      </c>
      <c r="C166" s="76"/>
      <c r="D166" s="76"/>
      <c r="E166" s="76"/>
      <c r="F166" s="76"/>
      <c r="G166" s="37">
        <f>G167</f>
        <v>376</v>
      </c>
      <c r="H166" s="37">
        <f>H167</f>
        <v>376</v>
      </c>
      <c r="I166" s="32">
        <f t="shared" si="9"/>
        <v>100</v>
      </c>
    </row>
    <row r="167" spans="1:9" s="80" customFormat="1" ht="18.75">
      <c r="A167" s="78" t="s">
        <v>41</v>
      </c>
      <c r="B167" s="21">
        <v>708</v>
      </c>
      <c r="C167" s="21" t="s">
        <v>8</v>
      </c>
      <c r="D167" s="79"/>
      <c r="E167" s="79"/>
      <c r="F167" s="79"/>
      <c r="G167" s="7">
        <f>G169</f>
        <v>376</v>
      </c>
      <c r="H167" s="7">
        <f>H169</f>
        <v>376</v>
      </c>
      <c r="I167" s="32">
        <f t="shared" si="9"/>
        <v>100</v>
      </c>
    </row>
    <row r="168" spans="1:9" s="80" customFormat="1" ht="18.75">
      <c r="A168" s="51" t="s">
        <v>255</v>
      </c>
      <c r="B168" s="21">
        <v>708</v>
      </c>
      <c r="C168" s="9" t="s">
        <v>8</v>
      </c>
      <c r="D168" s="9" t="s">
        <v>17</v>
      </c>
      <c r="E168" s="79"/>
      <c r="F168" s="79"/>
      <c r="G168" s="7">
        <f aca="true" t="shared" si="10" ref="G168:H170">G169</f>
        <v>376</v>
      </c>
      <c r="H168" s="7">
        <f t="shared" si="10"/>
        <v>376</v>
      </c>
      <c r="I168" s="32">
        <f t="shared" si="9"/>
        <v>100</v>
      </c>
    </row>
    <row r="169" spans="1:9" s="80" customFormat="1" ht="18.75">
      <c r="A169" s="51" t="s">
        <v>65</v>
      </c>
      <c r="B169" s="21">
        <v>708</v>
      </c>
      <c r="C169" s="9" t="s">
        <v>8</v>
      </c>
      <c r="D169" s="9" t="s">
        <v>17</v>
      </c>
      <c r="E169" s="81">
        <v>99</v>
      </c>
      <c r="F169" s="79"/>
      <c r="G169" s="7">
        <f t="shared" si="10"/>
        <v>376</v>
      </c>
      <c r="H169" s="7">
        <f t="shared" si="10"/>
        <v>376</v>
      </c>
      <c r="I169" s="32">
        <f t="shared" si="9"/>
        <v>100</v>
      </c>
    </row>
    <row r="170" spans="1:9" s="80" customFormat="1" ht="15.75">
      <c r="A170" s="28" t="s">
        <v>72</v>
      </c>
      <c r="B170" s="9">
        <v>708</v>
      </c>
      <c r="C170" s="9" t="s">
        <v>8</v>
      </c>
      <c r="D170" s="9" t="s">
        <v>17</v>
      </c>
      <c r="E170" s="82" t="s">
        <v>76</v>
      </c>
      <c r="F170" s="83"/>
      <c r="G170" s="7">
        <f t="shared" si="10"/>
        <v>376</v>
      </c>
      <c r="H170" s="7">
        <f t="shared" si="10"/>
        <v>376</v>
      </c>
      <c r="I170" s="32">
        <f t="shared" si="9"/>
        <v>100</v>
      </c>
    </row>
    <row r="171" spans="1:9" s="80" customFormat="1" ht="31.5">
      <c r="A171" s="28" t="s">
        <v>259</v>
      </c>
      <c r="B171" s="9">
        <v>708</v>
      </c>
      <c r="C171" s="9" t="s">
        <v>8</v>
      </c>
      <c r="D171" s="9" t="s">
        <v>17</v>
      </c>
      <c r="E171" s="9" t="s">
        <v>260</v>
      </c>
      <c r="F171" s="84">
        <v>800</v>
      </c>
      <c r="G171" s="7">
        <v>376</v>
      </c>
      <c r="H171" s="7">
        <v>376</v>
      </c>
      <c r="I171" s="32">
        <f t="shared" si="9"/>
        <v>100</v>
      </c>
    </row>
  </sheetData>
  <sheetProtection/>
  <mergeCells count="4">
    <mergeCell ref="F4:G4"/>
    <mergeCell ref="A2:I3"/>
    <mergeCell ref="H4:I4"/>
    <mergeCell ref="H1:I1"/>
  </mergeCells>
  <printOptions/>
  <pageMargins left="0.7874015748031497" right="0.3937007874015748" top="0.5905511811023623" bottom="0.5905511811023623" header="0" footer="0"/>
  <pageSetup fitToHeight="8" horizontalDpi="600" verticalDpi="600" orientation="portrait" paperSize="9" scale="59" r:id="rId1"/>
  <rowBreaks count="2" manualBreakCount="2">
    <brk id="34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R6" sqref="R6"/>
    </sheetView>
  </sheetViews>
  <sheetFormatPr defaultColWidth="9.125" defaultRowHeight="12.75"/>
  <cols>
    <col min="1" max="1" width="68.25390625" style="0" customWidth="1"/>
    <col min="2" max="2" width="5.375" style="0" customWidth="1"/>
    <col min="3" max="3" width="5.625" style="0" customWidth="1"/>
    <col min="4" max="4" width="5.875" style="0" customWidth="1"/>
    <col min="5" max="5" width="16.375" style="0" customWidth="1"/>
    <col min="6" max="6" width="6.125" style="0" customWidth="1"/>
    <col min="7" max="7" width="16.875" style="0" bestFit="1" customWidth="1"/>
    <col min="8" max="8" width="15.00390625" style="0" customWidth="1"/>
  </cols>
  <sheetData>
    <row r="1" spans="1:9" ht="33" customHeight="1">
      <c r="A1" s="86" t="s">
        <v>173</v>
      </c>
      <c r="B1" s="86"/>
      <c r="C1" s="86"/>
      <c r="D1" s="86"/>
      <c r="E1" s="86"/>
      <c r="F1" s="86"/>
      <c r="G1" s="86"/>
      <c r="H1" s="86"/>
      <c r="I1" s="86"/>
    </row>
    <row r="2" spans="1:9" ht="30.7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30.75" customHeight="1">
      <c r="A3" s="16"/>
      <c r="B3" s="16"/>
      <c r="C3" s="16"/>
      <c r="D3" s="16"/>
      <c r="E3" s="16"/>
      <c r="F3" s="85"/>
      <c r="G3" s="85"/>
      <c r="H3" s="85" t="s">
        <v>0</v>
      </c>
      <c r="I3" s="85"/>
    </row>
    <row r="4" spans="1:9" ht="36.75" customHeight="1">
      <c r="A4" s="1" t="s">
        <v>1</v>
      </c>
      <c r="B4" s="1" t="s">
        <v>25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159</v>
      </c>
      <c r="H4" s="1" t="s">
        <v>160</v>
      </c>
      <c r="I4" s="1" t="s">
        <v>158</v>
      </c>
    </row>
    <row r="5" spans="1:13" s="12" customFormat="1" ht="15.75">
      <c r="A5" s="2" t="s">
        <v>40</v>
      </c>
      <c r="B5" s="2"/>
      <c r="C5" s="3" t="s">
        <v>6</v>
      </c>
      <c r="D5" s="3" t="s">
        <v>6</v>
      </c>
      <c r="E5" s="3" t="s">
        <v>6</v>
      </c>
      <c r="F5" s="3" t="s">
        <v>6</v>
      </c>
      <c r="G5" s="64">
        <f>G7</f>
        <v>2845.76678</v>
      </c>
      <c r="H5" s="64">
        <f>H7</f>
        <v>2845.76678</v>
      </c>
      <c r="I5" s="32">
        <f>H5/G5*100</f>
        <v>100</v>
      </c>
      <c r="J5" s="11"/>
      <c r="K5" s="11"/>
      <c r="L5" s="10"/>
      <c r="M5" s="10"/>
    </row>
    <row r="6" spans="1:13" ht="31.5">
      <c r="A6" s="52" t="s">
        <v>7</v>
      </c>
      <c r="B6" s="17">
        <v>703</v>
      </c>
      <c r="C6" s="3" t="s">
        <v>6</v>
      </c>
      <c r="D6" s="3" t="s">
        <v>6</v>
      </c>
      <c r="E6" s="3" t="s">
        <v>6</v>
      </c>
      <c r="F6" s="3" t="s">
        <v>6</v>
      </c>
      <c r="G6" s="64">
        <f>G7+G34+G40+G52+G64+G93+G98+G111+G124</f>
        <v>2845.76678</v>
      </c>
      <c r="H6" s="64">
        <f>H7+H34+H40+H52+H64+H93+H98+H111+H124</f>
        <v>2845.76678</v>
      </c>
      <c r="I6" s="32">
        <f>H6/G6*100</f>
        <v>100</v>
      </c>
      <c r="J6" s="14"/>
      <c r="K6" s="14"/>
      <c r="L6" s="13"/>
      <c r="M6" s="13"/>
    </row>
    <row r="7" spans="1:9" ht="56.25">
      <c r="A7" s="43" t="s">
        <v>125</v>
      </c>
      <c r="B7" s="21">
        <v>703</v>
      </c>
      <c r="C7" s="21" t="s">
        <v>16</v>
      </c>
      <c r="D7" s="21" t="s">
        <v>13</v>
      </c>
      <c r="E7" s="46" t="s">
        <v>107</v>
      </c>
      <c r="F7" s="9"/>
      <c r="G7" s="65">
        <f>G8+G11</f>
        <v>2845.76678</v>
      </c>
      <c r="H7" s="65">
        <f>H8+H11</f>
        <v>2845.76678</v>
      </c>
      <c r="I7" s="32">
        <f aca="true" t="shared" si="0" ref="I7:I12">H7/G7*100</f>
        <v>100</v>
      </c>
    </row>
    <row r="8" spans="1:9" ht="31.5">
      <c r="A8" s="28" t="s">
        <v>126</v>
      </c>
      <c r="B8" s="9">
        <v>703</v>
      </c>
      <c r="C8" s="9" t="s">
        <v>16</v>
      </c>
      <c r="D8" s="9" t="s">
        <v>13</v>
      </c>
      <c r="E8" s="25" t="s">
        <v>108</v>
      </c>
      <c r="F8" s="9"/>
      <c r="G8" s="65">
        <f>G9+G10</f>
        <v>2515.68678</v>
      </c>
      <c r="H8" s="65">
        <f>H9+H10</f>
        <v>2515.68678</v>
      </c>
      <c r="I8" s="32">
        <f t="shared" si="0"/>
        <v>100</v>
      </c>
    </row>
    <row r="9" spans="1:9" ht="47.25">
      <c r="A9" s="8" t="s">
        <v>120</v>
      </c>
      <c r="B9" s="9">
        <v>703</v>
      </c>
      <c r="C9" s="9" t="s">
        <v>16</v>
      </c>
      <c r="D9" s="9" t="s">
        <v>13</v>
      </c>
      <c r="E9" s="25" t="s">
        <v>163</v>
      </c>
      <c r="F9" s="9" t="s">
        <v>14</v>
      </c>
      <c r="G9" s="65">
        <v>2490.52991</v>
      </c>
      <c r="H9" s="65">
        <v>2490.52991</v>
      </c>
      <c r="I9" s="32">
        <f t="shared" si="0"/>
        <v>100</v>
      </c>
    </row>
    <row r="10" spans="1:9" ht="70.5" customHeight="1">
      <c r="A10" s="8" t="s">
        <v>165</v>
      </c>
      <c r="B10" s="9">
        <v>703</v>
      </c>
      <c r="C10" s="9" t="s">
        <v>16</v>
      </c>
      <c r="D10" s="9" t="s">
        <v>13</v>
      </c>
      <c r="E10" s="25" t="s">
        <v>164</v>
      </c>
      <c r="F10" s="9" t="s">
        <v>14</v>
      </c>
      <c r="G10" s="65">
        <v>25.15687</v>
      </c>
      <c r="H10" s="65">
        <v>25.15687</v>
      </c>
      <c r="I10" s="32">
        <f t="shared" si="0"/>
        <v>100</v>
      </c>
    </row>
    <row r="11" spans="1:9" ht="36" customHeight="1">
      <c r="A11" s="26" t="s">
        <v>156</v>
      </c>
      <c r="B11" s="9">
        <v>703</v>
      </c>
      <c r="C11" s="9" t="s">
        <v>16</v>
      </c>
      <c r="D11" s="9" t="s">
        <v>13</v>
      </c>
      <c r="E11" s="25" t="s">
        <v>115</v>
      </c>
      <c r="F11" s="9"/>
      <c r="G11" s="63">
        <f>G12</f>
        <v>330.08000000000004</v>
      </c>
      <c r="H11" s="63">
        <f>H12</f>
        <v>330.08000000000004</v>
      </c>
      <c r="I11" s="32">
        <f t="shared" si="0"/>
        <v>100</v>
      </c>
    </row>
    <row r="12" spans="1:9" ht="50.25" customHeight="1">
      <c r="A12" s="26" t="s">
        <v>121</v>
      </c>
      <c r="B12" s="9">
        <v>703</v>
      </c>
      <c r="C12" s="9" t="s">
        <v>16</v>
      </c>
      <c r="D12" s="9" t="s">
        <v>13</v>
      </c>
      <c r="E12" s="25" t="s">
        <v>116</v>
      </c>
      <c r="F12" s="9" t="s">
        <v>14</v>
      </c>
      <c r="G12" s="63">
        <f>104.7+186.1+39.28</f>
        <v>330.08000000000004</v>
      </c>
      <c r="H12" s="63">
        <f>104.7+186.1+39.28</f>
        <v>330.08000000000004</v>
      </c>
      <c r="I12" s="32">
        <f t="shared" si="0"/>
        <v>100</v>
      </c>
    </row>
    <row r="15" spans="1:2" ht="12.75">
      <c r="A15" t="s">
        <v>169</v>
      </c>
      <c r="B15" t="s">
        <v>170</v>
      </c>
    </row>
    <row r="17" spans="1:2" ht="12.75">
      <c r="A17" t="s">
        <v>171</v>
      </c>
      <c r="B17" t="s">
        <v>172</v>
      </c>
    </row>
  </sheetData>
  <sheetProtection/>
  <mergeCells count="3">
    <mergeCell ref="A1:I2"/>
    <mergeCell ref="F3:G3"/>
    <mergeCell ref="H3:I3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2021-02-25T08:05:23Z</cp:lastPrinted>
  <dcterms:created xsi:type="dcterms:W3CDTF">2013-11-07T12:28:03Z</dcterms:created>
  <dcterms:modified xsi:type="dcterms:W3CDTF">2021-02-26T07:50:55Z</dcterms:modified>
  <cp:category/>
  <cp:version/>
  <cp:contentType/>
  <cp:contentStatus/>
</cp:coreProperties>
</file>